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filterPrivacy="1" defaultThemeVersion="166925"/>
  <xr:revisionPtr revIDLastSave="57" documentId="8_{8F82A599-69EF-4C0D-960F-3E8B6C79E5E8}" xr6:coauthVersionLast="47" xr6:coauthVersionMax="47" xr10:uidLastSave="{A22CE900-A7F0-4EBD-8C08-471AF7B0D31F}"/>
  <bookViews>
    <workbookView xWindow="-28920" yWindow="-120" windowWidth="29040" windowHeight="17640" firstSheet="2" activeTab="2" xr2:uid="{C73FE6B6-C8BD-4B4F-BDF7-B2BB9A6E0C56}"/>
  </bookViews>
  <sheets>
    <sheet name="READ ME FIRST" sheetId="15" r:id="rId1"/>
    <sheet name="Cover Page" sheetId="27" r:id="rId2"/>
    <sheet name="Initiatives" sheetId="1" r:id="rId3"/>
    <sheet name="Initiative mapping-DO NOT EDIT" sheetId="14" r:id="rId4"/>
  </sheets>
  <definedNames>
    <definedName name="_xlnm._FilterDatabase" localSheetId="2" hidden="1">Initiatives!#REF!</definedName>
    <definedName name="_xlnm.Print_Area" localSheetId="2">Initiatives!$A$1:$AH$48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14" l="1"/>
  <c r="G102" i="1" l="1"/>
  <c r="A102" i="1"/>
  <c r="B102" i="1"/>
  <c r="J102" i="1" s="1"/>
  <c r="D102" i="1"/>
  <c r="G23" i="1" l="1"/>
  <c r="D23" i="1"/>
  <c r="B23" i="1"/>
  <c r="A23" i="1"/>
  <c r="J23" i="1" l="1"/>
  <c r="A79" i="1"/>
  <c r="F89" i="14" l="1"/>
  <c r="G142" i="1"/>
  <c r="D142" i="1"/>
  <c r="B142" i="1"/>
  <c r="A142" i="1"/>
  <c r="G6" i="1"/>
  <c r="D6" i="1"/>
  <c r="B6" i="1"/>
  <c r="A6" i="1"/>
  <c r="G86" i="1"/>
  <c r="D86" i="1"/>
  <c r="B86" i="1"/>
  <c r="A86" i="1"/>
  <c r="G22" i="1"/>
  <c r="D22" i="1"/>
  <c r="B22" i="1"/>
  <c r="A22" i="1"/>
  <c r="J86" i="1" l="1"/>
  <c r="J142" i="1"/>
  <c r="J6" i="1"/>
  <c r="J22" i="1"/>
  <c r="G76" i="1" l="1"/>
  <c r="D76" i="1"/>
  <c r="B76" i="1"/>
  <c r="A76" i="1"/>
  <c r="G60" i="1"/>
  <c r="D60" i="1"/>
  <c r="B60" i="1"/>
  <c r="A60" i="1"/>
  <c r="G57" i="1"/>
  <c r="G58" i="1"/>
  <c r="D57" i="1"/>
  <c r="A58" i="1"/>
  <c r="B58" i="1"/>
  <c r="D58" i="1"/>
  <c r="G55" i="1"/>
  <c r="D55" i="1"/>
  <c r="B55" i="1"/>
  <c r="A55" i="1"/>
  <c r="G27" i="1"/>
  <c r="D27" i="1"/>
  <c r="B27" i="1"/>
  <c r="A27" i="1"/>
  <c r="A28" i="1"/>
  <c r="A29" i="1"/>
  <c r="A30" i="1"/>
  <c r="A31" i="1"/>
  <c r="A32" i="1"/>
  <c r="A33" i="1"/>
  <c r="A119" i="1"/>
  <c r="A120" i="1"/>
  <c r="G25" i="1"/>
  <c r="D25" i="1"/>
  <c r="B25" i="1"/>
  <c r="A25" i="1"/>
  <c r="G29" i="1"/>
  <c r="D29" i="1"/>
  <c r="B29" i="1"/>
  <c r="J76" i="1" l="1"/>
  <c r="J58" i="1"/>
  <c r="J60" i="1"/>
  <c r="J55" i="1"/>
  <c r="J29" i="1"/>
  <c r="J27" i="1"/>
  <c r="J25" i="1"/>
  <c r="G21" i="1" l="1"/>
  <c r="D21" i="1"/>
  <c r="B21" i="1"/>
  <c r="A21" i="1"/>
  <c r="G20" i="1"/>
  <c r="D20" i="1"/>
  <c r="B20" i="1"/>
  <c r="A20" i="1"/>
  <c r="G116" i="1"/>
  <c r="D116" i="1"/>
  <c r="B116" i="1"/>
  <c r="A116" i="1"/>
  <c r="G123" i="1"/>
  <c r="D123" i="1"/>
  <c r="B123" i="1"/>
  <c r="A123" i="1"/>
  <c r="G16" i="1"/>
  <c r="D16" i="1"/>
  <c r="B16" i="1"/>
  <c r="A16" i="1"/>
  <c r="G15" i="1"/>
  <c r="D15" i="1"/>
  <c r="B15" i="1"/>
  <c r="A15" i="1"/>
  <c r="G14" i="1"/>
  <c r="D14" i="1"/>
  <c r="B14" i="1"/>
  <c r="A14" i="1"/>
  <c r="G10" i="1"/>
  <c r="D10" i="1"/>
  <c r="B10" i="1"/>
  <c r="A10" i="1"/>
  <c r="J123" i="1" l="1"/>
  <c r="J20" i="1"/>
  <c r="J14" i="1"/>
  <c r="J21" i="1"/>
  <c r="J15" i="1"/>
  <c r="J116" i="1"/>
  <c r="J16" i="1"/>
  <c r="J10" i="1"/>
  <c r="G2" i="1"/>
  <c r="D2" i="1"/>
  <c r="B2" i="1"/>
  <c r="A2" i="1"/>
  <c r="J2" i="1" l="1"/>
  <c r="G98" i="1"/>
  <c r="D98" i="1"/>
  <c r="B98" i="1"/>
  <c r="A98" i="1"/>
  <c r="G83" i="1"/>
  <c r="D83" i="1"/>
  <c r="B83" i="1"/>
  <c r="A83" i="1"/>
  <c r="G117" i="1"/>
  <c r="D117" i="1"/>
  <c r="B117" i="1"/>
  <c r="A117" i="1"/>
  <c r="G138" i="1"/>
  <c r="D138" i="1"/>
  <c r="B138" i="1"/>
  <c r="A138" i="1"/>
  <c r="G94" i="1"/>
  <c r="D94" i="1"/>
  <c r="B94" i="1"/>
  <c r="A94" i="1"/>
  <c r="J94" i="1" l="1"/>
  <c r="J117" i="1"/>
  <c r="J83" i="1"/>
  <c r="J138" i="1"/>
  <c r="J98" i="1"/>
  <c r="G95" i="1"/>
  <c r="G88" i="1" l="1"/>
  <c r="G121" i="1" l="1"/>
  <c r="D121" i="1"/>
  <c r="B121" i="1"/>
  <c r="A121" i="1"/>
  <c r="G77" i="1"/>
  <c r="D77" i="1"/>
  <c r="B77" i="1"/>
  <c r="A77" i="1"/>
  <c r="G115" i="1"/>
  <c r="D115" i="1"/>
  <c r="B115" i="1"/>
  <c r="A115" i="1"/>
  <c r="G143" i="1"/>
  <c r="D143" i="1"/>
  <c r="B143" i="1"/>
  <c r="A143" i="1"/>
  <c r="J143" i="1" l="1"/>
  <c r="J77" i="1"/>
  <c r="J121" i="1"/>
  <c r="J115" i="1"/>
  <c r="G13" i="1"/>
  <c r="D13" i="1"/>
  <c r="B13" i="1"/>
  <c r="A13" i="1"/>
  <c r="J13" i="1" l="1"/>
  <c r="G106" i="1" l="1"/>
  <c r="D106" i="1"/>
  <c r="B106" i="1"/>
  <c r="A106" i="1"/>
  <c r="G107" i="1"/>
  <c r="D107" i="1"/>
  <c r="B107" i="1"/>
  <c r="A107" i="1"/>
  <c r="G9" i="1"/>
  <c r="D9" i="1"/>
  <c r="B9" i="1"/>
  <c r="A9" i="1"/>
  <c r="J106" i="1" l="1"/>
  <c r="J107" i="1"/>
  <c r="J9" i="1"/>
  <c r="G5" i="1" l="1"/>
  <c r="D5" i="1"/>
  <c r="B5" i="1"/>
  <c r="A5" i="1"/>
  <c r="G118" i="1"/>
  <c r="D118" i="1"/>
  <c r="B118" i="1"/>
  <c r="A118" i="1"/>
  <c r="G97" i="1"/>
  <c r="D97" i="1"/>
  <c r="B97" i="1"/>
  <c r="A97" i="1"/>
  <c r="G89" i="1"/>
  <c r="D89" i="1"/>
  <c r="B89" i="1"/>
  <c r="A89" i="1"/>
  <c r="D88" i="1"/>
  <c r="B88" i="1"/>
  <c r="A88" i="1"/>
  <c r="G87" i="1"/>
  <c r="D87" i="1"/>
  <c r="B87" i="1"/>
  <c r="A87" i="1"/>
  <c r="G85" i="1"/>
  <c r="D85" i="1"/>
  <c r="B85" i="1"/>
  <c r="A85" i="1"/>
  <c r="G84" i="1"/>
  <c r="D84" i="1"/>
  <c r="B84" i="1"/>
  <c r="A84" i="1"/>
  <c r="G96" i="1"/>
  <c r="D96" i="1"/>
  <c r="B96" i="1"/>
  <c r="A96" i="1"/>
  <c r="G141" i="1"/>
  <c r="D141" i="1"/>
  <c r="B141" i="1"/>
  <c r="A141" i="1"/>
  <c r="G82" i="1"/>
  <c r="D82" i="1"/>
  <c r="B82" i="1"/>
  <c r="A82" i="1"/>
  <c r="G81" i="1"/>
  <c r="D81" i="1"/>
  <c r="B81" i="1"/>
  <c r="A81" i="1"/>
  <c r="G80" i="1"/>
  <c r="D80" i="1"/>
  <c r="B80" i="1"/>
  <c r="A80" i="1"/>
  <c r="G79" i="1"/>
  <c r="D79" i="1"/>
  <c r="B79" i="1"/>
  <c r="G78" i="1"/>
  <c r="D78" i="1"/>
  <c r="B78" i="1"/>
  <c r="A78" i="1"/>
  <c r="G19" i="1"/>
  <c r="D19" i="1"/>
  <c r="B19" i="1"/>
  <c r="A19" i="1"/>
  <c r="G4" i="1"/>
  <c r="D4" i="1"/>
  <c r="B4" i="1"/>
  <c r="A4" i="1"/>
  <c r="G75" i="1"/>
  <c r="D75" i="1"/>
  <c r="B75" i="1"/>
  <c r="A75" i="1"/>
  <c r="G74" i="1"/>
  <c r="D74" i="1"/>
  <c r="B74" i="1"/>
  <c r="A74" i="1"/>
  <c r="G73" i="1"/>
  <c r="D73" i="1"/>
  <c r="B73" i="1"/>
  <c r="A73" i="1"/>
  <c r="G72" i="1"/>
  <c r="D72" i="1"/>
  <c r="B72" i="1"/>
  <c r="A72" i="1"/>
  <c r="G71" i="1"/>
  <c r="D71" i="1"/>
  <c r="B71" i="1"/>
  <c r="A71" i="1"/>
  <c r="G70" i="1"/>
  <c r="D70" i="1"/>
  <c r="B70" i="1"/>
  <c r="A70" i="1"/>
  <c r="G63" i="1"/>
  <c r="D63" i="1"/>
  <c r="B63" i="1"/>
  <c r="A63" i="1"/>
  <c r="G61" i="1"/>
  <c r="D61" i="1"/>
  <c r="B61" i="1"/>
  <c r="A61" i="1"/>
  <c r="G59" i="1"/>
  <c r="D59" i="1"/>
  <c r="B59" i="1"/>
  <c r="A59" i="1"/>
  <c r="B57" i="1"/>
  <c r="A57" i="1"/>
  <c r="G56" i="1"/>
  <c r="D56" i="1"/>
  <c r="B56" i="1"/>
  <c r="A56" i="1"/>
  <c r="G136" i="1"/>
  <c r="D136" i="1"/>
  <c r="B136" i="1"/>
  <c r="A136" i="1"/>
  <c r="G54" i="1"/>
  <c r="D54" i="1"/>
  <c r="B54" i="1"/>
  <c r="A54" i="1"/>
  <c r="G53" i="1"/>
  <c r="D53" i="1"/>
  <c r="B53" i="1"/>
  <c r="A53" i="1"/>
  <c r="G52" i="1"/>
  <c r="D52" i="1"/>
  <c r="B52" i="1"/>
  <c r="A52" i="1"/>
  <c r="G51" i="1"/>
  <c r="D51" i="1"/>
  <c r="B51" i="1"/>
  <c r="A51" i="1"/>
  <c r="G50" i="1"/>
  <c r="D50" i="1"/>
  <c r="B50" i="1"/>
  <c r="A50" i="1"/>
  <c r="G69" i="1"/>
  <c r="D69" i="1"/>
  <c r="B69" i="1"/>
  <c r="A69" i="1"/>
  <c r="G68" i="1"/>
  <c r="D68" i="1"/>
  <c r="B68" i="1"/>
  <c r="A68" i="1"/>
  <c r="G67" i="1"/>
  <c r="D67" i="1"/>
  <c r="B67" i="1"/>
  <c r="A67" i="1"/>
  <c r="D66" i="1"/>
  <c r="B66" i="1"/>
  <c r="A66" i="1"/>
  <c r="G65" i="1"/>
  <c r="D65" i="1"/>
  <c r="B65" i="1"/>
  <c r="A65" i="1"/>
  <c r="G64" i="1"/>
  <c r="D64" i="1"/>
  <c r="B64" i="1"/>
  <c r="A64" i="1"/>
  <c r="G137" i="1"/>
  <c r="D137" i="1"/>
  <c r="B137" i="1"/>
  <c r="A137" i="1"/>
  <c r="G62" i="1"/>
  <c r="D62" i="1"/>
  <c r="B62" i="1"/>
  <c r="A62" i="1"/>
  <c r="G135" i="1"/>
  <c r="D135" i="1"/>
  <c r="B135" i="1"/>
  <c r="A135" i="1"/>
  <c r="G132" i="1"/>
  <c r="D132" i="1"/>
  <c r="B132" i="1"/>
  <c r="A132" i="1"/>
  <c r="G43" i="1"/>
  <c r="D43" i="1"/>
  <c r="B43" i="1"/>
  <c r="A43" i="1"/>
  <c r="G42" i="1"/>
  <c r="D42" i="1"/>
  <c r="B42" i="1"/>
  <c r="A42" i="1"/>
  <c r="G41" i="1"/>
  <c r="D41" i="1"/>
  <c r="B41" i="1"/>
  <c r="A41" i="1"/>
  <c r="G40" i="1"/>
  <c r="D40" i="1"/>
  <c r="B40" i="1"/>
  <c r="A40" i="1"/>
  <c r="G39" i="1"/>
  <c r="D39" i="1"/>
  <c r="B39" i="1"/>
  <c r="A39" i="1"/>
  <c r="G49" i="1"/>
  <c r="D49" i="1"/>
  <c r="B49" i="1"/>
  <c r="A49" i="1"/>
  <c r="G48" i="1"/>
  <c r="D48" i="1"/>
  <c r="B48" i="1"/>
  <c r="A48" i="1"/>
  <c r="G47" i="1"/>
  <c r="D47" i="1"/>
  <c r="B47" i="1"/>
  <c r="A47" i="1"/>
  <c r="G46" i="1"/>
  <c r="D46" i="1"/>
  <c r="B46" i="1"/>
  <c r="A46" i="1"/>
  <c r="G134" i="1"/>
  <c r="D134" i="1"/>
  <c r="B134" i="1"/>
  <c r="A134" i="1"/>
  <c r="G45" i="1"/>
  <c r="D45" i="1"/>
  <c r="B45" i="1"/>
  <c r="A45" i="1"/>
  <c r="G44" i="1"/>
  <c r="D44" i="1"/>
  <c r="B44" i="1"/>
  <c r="A44" i="1"/>
  <c r="G133" i="1"/>
  <c r="D133" i="1"/>
  <c r="B133" i="1"/>
  <c r="A133" i="1"/>
  <c r="G131" i="1"/>
  <c r="D131" i="1"/>
  <c r="B131" i="1"/>
  <c r="A131" i="1"/>
  <c r="G124" i="1"/>
  <c r="D124" i="1"/>
  <c r="B124" i="1"/>
  <c r="A124" i="1"/>
  <c r="G140" i="1"/>
  <c r="D140" i="1"/>
  <c r="B140" i="1"/>
  <c r="A140" i="1"/>
  <c r="G122" i="1"/>
  <c r="D122" i="1"/>
  <c r="B122" i="1"/>
  <c r="A122" i="1"/>
  <c r="G120" i="1"/>
  <c r="D120" i="1"/>
  <c r="B120" i="1"/>
  <c r="G119" i="1"/>
  <c r="D119" i="1"/>
  <c r="B119" i="1"/>
  <c r="G33" i="1"/>
  <c r="D33" i="1"/>
  <c r="B33" i="1"/>
  <c r="G32" i="1"/>
  <c r="D32" i="1"/>
  <c r="B32" i="1"/>
  <c r="G31" i="1"/>
  <c r="D31" i="1"/>
  <c r="B31" i="1"/>
  <c r="G30" i="1"/>
  <c r="D30" i="1"/>
  <c r="B30" i="1"/>
  <c r="G28" i="1"/>
  <c r="D28" i="1"/>
  <c r="B28" i="1"/>
  <c r="G26" i="1"/>
  <c r="D26" i="1"/>
  <c r="B26" i="1"/>
  <c r="A26" i="1"/>
  <c r="G24" i="1"/>
  <c r="D24" i="1"/>
  <c r="B24" i="1"/>
  <c r="A24" i="1"/>
  <c r="G139" i="1"/>
  <c r="D139" i="1"/>
  <c r="B139" i="1"/>
  <c r="A139" i="1"/>
  <c r="G18" i="1"/>
  <c r="D18" i="1"/>
  <c r="B18" i="1"/>
  <c r="A18" i="1"/>
  <c r="G130" i="1"/>
  <c r="D130" i="1"/>
  <c r="B130" i="1"/>
  <c r="A130" i="1"/>
  <c r="G129" i="1"/>
  <c r="D129" i="1"/>
  <c r="B129" i="1"/>
  <c r="A129" i="1"/>
  <c r="G128" i="1"/>
  <c r="D128" i="1"/>
  <c r="B128" i="1"/>
  <c r="A128" i="1"/>
  <c r="G127" i="1"/>
  <c r="D127" i="1"/>
  <c r="B127" i="1"/>
  <c r="A127" i="1"/>
  <c r="G126" i="1"/>
  <c r="D126" i="1"/>
  <c r="B126" i="1"/>
  <c r="A126" i="1"/>
  <c r="G125" i="1"/>
  <c r="D125" i="1"/>
  <c r="B125" i="1"/>
  <c r="A125" i="1"/>
  <c r="G38" i="1"/>
  <c r="D38" i="1"/>
  <c r="B38" i="1"/>
  <c r="A38" i="1"/>
  <c r="G37" i="1"/>
  <c r="D37" i="1"/>
  <c r="B37" i="1"/>
  <c r="A37" i="1"/>
  <c r="G36" i="1"/>
  <c r="D36" i="1"/>
  <c r="B36" i="1"/>
  <c r="A36" i="1"/>
  <c r="G35" i="1"/>
  <c r="D35" i="1"/>
  <c r="B35" i="1"/>
  <c r="A35" i="1"/>
  <c r="G34" i="1"/>
  <c r="D34" i="1"/>
  <c r="B34" i="1"/>
  <c r="A34" i="1"/>
  <c r="G17" i="1"/>
  <c r="D17" i="1"/>
  <c r="B17" i="1"/>
  <c r="A17" i="1"/>
  <c r="G114" i="1"/>
  <c r="D114" i="1"/>
  <c r="B114" i="1"/>
  <c r="A114" i="1"/>
  <c r="G113" i="1"/>
  <c r="D113" i="1"/>
  <c r="B113" i="1"/>
  <c r="A113" i="1"/>
  <c r="A111" i="1"/>
  <c r="A112" i="1"/>
  <c r="B111" i="1"/>
  <c r="B112" i="1"/>
  <c r="D111" i="1"/>
  <c r="D112" i="1"/>
  <c r="G111" i="1"/>
  <c r="G112" i="1"/>
  <c r="A108" i="1"/>
  <c r="A11" i="1"/>
  <c r="A109" i="1"/>
  <c r="A12" i="1"/>
  <c r="A110" i="1"/>
  <c r="B108" i="1"/>
  <c r="B11" i="1"/>
  <c r="B109" i="1"/>
  <c r="B12" i="1"/>
  <c r="B110" i="1"/>
  <c r="D108" i="1"/>
  <c r="D11" i="1"/>
  <c r="D109" i="1"/>
  <c r="D12" i="1"/>
  <c r="D110" i="1"/>
  <c r="G108" i="1"/>
  <c r="G11" i="1"/>
  <c r="G109" i="1"/>
  <c r="G12" i="1"/>
  <c r="G110" i="1"/>
  <c r="A8" i="1"/>
  <c r="B8" i="1"/>
  <c r="D8" i="1"/>
  <c r="G8" i="1"/>
  <c r="A105" i="1"/>
  <c r="A7" i="1"/>
  <c r="B105" i="1"/>
  <c r="B7" i="1"/>
  <c r="D105" i="1"/>
  <c r="D7" i="1"/>
  <c r="G105" i="1"/>
  <c r="G7" i="1"/>
  <c r="J12" i="1" l="1"/>
  <c r="J11" i="1"/>
  <c r="J110" i="1"/>
  <c r="J109" i="1"/>
  <c r="J108" i="1"/>
  <c r="J64" i="1"/>
  <c r="J50" i="1"/>
  <c r="J54" i="1"/>
  <c r="J63" i="1"/>
  <c r="J75" i="1"/>
  <c r="J136" i="1"/>
  <c r="J74" i="1"/>
  <c r="J82" i="1"/>
  <c r="J84" i="1"/>
  <c r="J114" i="1"/>
  <c r="J126" i="1"/>
  <c r="J30" i="1"/>
  <c r="J32" i="1"/>
  <c r="J39" i="1"/>
  <c r="J43" i="1"/>
  <c r="J35" i="1"/>
  <c r="J127" i="1"/>
  <c r="J140" i="1"/>
  <c r="J133" i="1"/>
  <c r="J49" i="1"/>
  <c r="J130" i="1"/>
  <c r="J26" i="1"/>
  <c r="J31" i="1"/>
  <c r="J44" i="1"/>
  <c r="J42" i="1"/>
  <c r="J79" i="1"/>
  <c r="J80" i="1"/>
  <c r="J97" i="1"/>
  <c r="J135" i="1"/>
  <c r="J65" i="1"/>
  <c r="J67" i="1"/>
  <c r="J34" i="1"/>
  <c r="J36" i="1"/>
  <c r="J38" i="1"/>
  <c r="J24" i="1"/>
  <c r="J51" i="1"/>
  <c r="J57" i="1"/>
  <c r="J70" i="1"/>
  <c r="J72" i="1"/>
  <c r="J78" i="1"/>
  <c r="J122" i="1"/>
  <c r="J40" i="1"/>
  <c r="J141" i="1"/>
  <c r="J17" i="1"/>
  <c r="J37" i="1"/>
  <c r="J131" i="1"/>
  <c r="J132" i="1"/>
  <c r="J62" i="1"/>
  <c r="J87" i="1"/>
  <c r="J118" i="1"/>
  <c r="J52" i="1"/>
  <c r="J59" i="1"/>
  <c r="J19" i="1"/>
  <c r="J120" i="1"/>
  <c r="J45" i="1"/>
  <c r="J46" i="1"/>
  <c r="J96" i="1"/>
  <c r="J88" i="1"/>
  <c r="J5" i="1"/>
  <c r="J125" i="1"/>
  <c r="J18" i="1"/>
  <c r="J28" i="1"/>
  <c r="J48" i="1"/>
  <c r="J66" i="1"/>
  <c r="J53" i="1"/>
  <c r="J73" i="1"/>
  <c r="J81" i="1"/>
  <c r="J119" i="1"/>
  <c r="J134" i="1"/>
  <c r="J41" i="1"/>
  <c r="J68" i="1"/>
  <c r="J61" i="1"/>
  <c r="J89" i="1"/>
  <c r="J139" i="1"/>
  <c r="J124" i="1"/>
  <c r="J47" i="1"/>
  <c r="J137" i="1"/>
  <c r="J113" i="1"/>
  <c r="J56" i="1"/>
  <c r="J128" i="1"/>
  <c r="J129" i="1"/>
  <c r="J33" i="1"/>
  <c r="J69" i="1"/>
  <c r="J71" i="1"/>
  <c r="J4" i="1"/>
  <c r="J85" i="1"/>
  <c r="J112" i="1"/>
  <c r="J111" i="1"/>
  <c r="J7" i="1"/>
  <c r="J105" i="1"/>
  <c r="J8" i="1"/>
  <c r="F4" i="14" l="1"/>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3" i="14"/>
  <c r="G104" i="1" l="1"/>
  <c r="D104" i="1"/>
  <c r="B104" i="1"/>
  <c r="A104" i="1"/>
  <c r="J104" i="1" l="1"/>
  <c r="A103" i="1"/>
  <c r="A101" i="1"/>
  <c r="A100" i="1"/>
  <c r="A99" i="1"/>
  <c r="A95" i="1"/>
  <c r="A93" i="1"/>
  <c r="A92" i="1"/>
  <c r="A91" i="1"/>
  <c r="A3" i="1"/>
  <c r="A90" i="1"/>
  <c r="G90" i="1"/>
  <c r="G3" i="1"/>
  <c r="G91" i="1"/>
  <c r="G92" i="1"/>
  <c r="G93" i="1"/>
  <c r="G99" i="1"/>
  <c r="G100" i="1"/>
  <c r="G101" i="1"/>
  <c r="G103" i="1"/>
  <c r="B103" i="1"/>
  <c r="B101" i="1"/>
  <c r="B100" i="1"/>
  <c r="B99" i="1"/>
  <c r="B95" i="1"/>
  <c r="B93" i="1"/>
  <c r="B92" i="1"/>
  <c r="B91" i="1"/>
  <c r="B3" i="1"/>
  <c r="B90" i="1"/>
  <c r="J90" i="1" l="1"/>
  <c r="J99" i="1"/>
  <c r="J3" i="1"/>
  <c r="J101" i="1"/>
  <c r="J103" i="1"/>
  <c r="J92" i="1"/>
  <c r="J95" i="1"/>
  <c r="J93" i="1"/>
  <c r="J91" i="1"/>
  <c r="J100" i="1"/>
  <c r="D90" i="1"/>
  <c r="D3" i="1"/>
  <c r="D91" i="1"/>
  <c r="D92" i="1"/>
  <c r="D93" i="1"/>
  <c r="D95" i="1"/>
  <c r="D99" i="1"/>
  <c r="D100" i="1"/>
  <c r="D101" i="1"/>
  <c r="D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6" authorId="0" shapeId="0" xr:uid="{6FD5C049-FAAE-4B05-9540-2AA1456BEB0E}">
      <text>
        <r>
          <rPr>
            <b/>
            <sz val="9"/>
            <color indexed="81"/>
            <rFont val="Tahoma"/>
            <family val="2"/>
          </rPr>
          <t>There are two "Improvement of inspections" in reference list causing error.  # manually changed to 6</t>
        </r>
      </text>
    </comment>
  </commentList>
</comments>
</file>

<file path=xl/sharedStrings.xml><?xml version="1.0" encoding="utf-8"?>
<sst xmlns="http://schemas.openxmlformats.org/spreadsheetml/2006/main" count="1438" uniqueCount="686">
  <si>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</si>
  <si>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</si>
  <si>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</si>
  <si>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</si>
  <si>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</si>
  <si>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</si>
  <si>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</si>
  <si>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</si>
  <si>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</si>
  <si>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</si>
  <si>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</si>
  <si>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</si>
  <si>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</si>
  <si>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</si>
  <si>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</si>
  <si>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</si>
  <si>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</si>
  <si>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</si>
  <si>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</si>
  <si>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</si>
  <si>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</si>
  <si>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</si>
  <si>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</si>
  <si>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</si>
  <si>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</si>
  <si>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</si>
  <si>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</si>
  <si>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</si>
  <si>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</si>
  <si>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</si>
  <si>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</si>
  <si>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</si>
  <si>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</si>
  <si>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</si>
  <si>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</si>
  <si>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</si>
  <si>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</si>
  <si>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</si>
  <si>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</si>
  <si>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</si>
  <si>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</si>
  <si>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</si>
  <si>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</si>
  <si>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</si>
  <si>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</si>
  <si>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</si>
  <si>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</si>
  <si>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</si>
  <si>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</si>
  <si>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</si>
  <si>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</si>
  <si>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</si>
  <si>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</si>
  <si>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</si>
  <si>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</si>
  <si>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</si>
  <si>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</si>
  <si>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</si>
  <si>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</si>
  <si>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</si>
  <si>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</si>
  <si>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</si>
  <si>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</si>
  <si>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</si>
  <si>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</si>
  <si>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</si>
  <si>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</si>
  <si>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</si>
  <si>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</si>
  <si>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</si>
  <si>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</si>
  <si>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</si>
  <si>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</si>
  <si>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</si>
  <si>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</si>
  <si>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</si>
  <si>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</si>
  <si>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</si>
  <si>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</si>
  <si>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</si>
  <si>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</si>
  <si>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</si>
  <si>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</si>
  <si>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</si>
  <si>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</si>
  <si>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</si>
  <si>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</si>
  <si>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</si>
  <si>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</si>
  <si>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</si>
  <si>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</si>
  <si>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</si>
  <si>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</si>
  <si>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</si>
  <si>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</si>
  <si>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</si>
  <si>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</si>
  <si>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</si>
  <si>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</si>
  <si>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</si>
  <si>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</si>
  <si>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</si>
  <si>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</si>
  <si>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</si>
  <si>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</si>
  <si>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</si>
  <si>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</si>
  <si>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</si>
  <si>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</si>
  <si>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</si>
  <si>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</si>
  <si>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</si>
  <si>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Wildfire Safety Division’s (WSD) Compliance Operational Protocols issued on February 16, 2021, (Protocols) and California Public Utilities Code Section 8386.3(c)(1), Pacific Gas and Electric Company (PG&amp;E) respectfully submits its Quaterly Initiative Update (QIU) for its 2021 Wildfire Mitigation Plan (WMP) for Quarter 1 of calendar year 2021. In completing the Q1 2021 QIU, PG&amp;E has followed the template provided by WSD in the Protocols (see "Initiatives" tab). The information provided in this Q1 2021 QIU is as of March 31, 2021.  We are continuing to review and assess our programs and initiatives, including our inspection programs, and, in that process, may identify additional compliance-related information for the 2020 calendar year.  To the extent we do identify any compliance-related information, we will notify WSD,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</si>
  <si>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</si>
  <si>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</si>
  <si>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</si>
  <si>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</si>
  <si>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</si>
  <si>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</si>
  <si>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</si>
  <si>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</si>
  <si>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</si>
  <si>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</si>
  <si>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</si>
  <si>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</si>
  <si>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</si>
  <si>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</si>
  <si>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</si>
  <si>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</si>
  <si>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In Progress</t>
  </si>
  <si>
    <t xml:space="preserve">Climate-driven risk map and modelling based on various relevant weather scenarios </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</si>
  <si>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</si>
  <si>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</si>
  <si>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Data Governance</t>
  </si>
  <si>
    <t xml:space="preserve">Centralized repository for data </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</si>
  <si>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</si>
  <si>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</si>
  <si>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t>Stakeholder Cooperation &amp; Community Engagement</t>
  </si>
  <si>
    <t xml:space="preserve">Cooperation with suppression agencies </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</si>
  <si>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</si>
  <si>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</si>
  <si>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Forest service and fuel reduction cooperation and joint roadmap </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</si>
  <si>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</si>
  <si>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</si>
  <si>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Situational Awareness &amp; Forecasting</t>
  </si>
  <si>
    <t xml:space="preserve">Advanced weather monitoring and weather stations </t>
  </si>
  <si>
    <t>Incorporate new satellite data</t>
  </si>
  <si>
    <t>N/A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</si>
  <si>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</si>
  <si>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</si>
  <si>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progress</t>
  </si>
  <si>
    <t>High Performance Cloud Computing, Model Validation and other initiatives</t>
  </si>
  <si>
    <t>In 2021, PG&amp;E will expand the historical weather climatology at 2 x 2 km resolution to back-fill all of 2020 and explore a methodology to back-fill the climatological data each quarter moving forward. We will also evaluate extending the deterministic forecast to provide another 24 hours of forecast data (from 105 hours currently to 129 hours). Finally, we will evaluate if the POMMS-EPS ensemble mean is more or less accurate than the deterministic POMMS model.</t>
  </si>
  <si>
    <t xml:space="preserve">In Q1, PG&amp;E expanded the historical weather climatology at 2 x 2 km resolution to back-fill all of 2020 and explored a methodology to back-fill the climatological data each quarter moving forward. The vendor will provide quarterly updates moving forward .We also extended the deterministic forecast to provide another 24 hours of forecast data (from 105 hours currently to 129 hours). Finally, we are still on track to evaluate if the POMMS-EPS ensemble mean is more or less accurate than the deterministic POMMS model by the end of the year.  </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</si>
  <si>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</si>
  <si>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</si>
  <si>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</si>
  <si>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 xml:space="preserve">Continuous monitoring sensors </t>
  </si>
  <si>
    <t>Electric Transmission SEL T400L</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</si>
  <si>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</si>
  <si>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</si>
  <si>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Delayed</t>
  </si>
  <si>
    <t>Due to the dependance with other Transmission program the completion of all 5 lines is now estimated to be done by the end of Q2</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</si>
  <si>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</si>
  <si>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</si>
  <si>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</si>
  <si>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Line Sensor Devices</t>
  </si>
  <si>
    <t># of circuits with Line Sensors deployment in 2021</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</si>
  <si>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</si>
  <si>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</si>
  <si>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Fault indicators for detecting faults on electric lines and equipment  </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</si>
  <si>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</si>
  <si>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</si>
  <si>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Other</t>
  </si>
  <si>
    <t>Wildfire Safety Operations Center - Hazard Risk Awareness</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</si>
  <si>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t>
  </si>
  <si>
    <t>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t>
  </si>
  <si>
    <t xml:space="preserve">In Progress </t>
  </si>
  <si>
    <t>Wildfire Safety Operations Center - Expansion Phase One</t>
  </si>
  <si>
    <t>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</si>
  <si>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</si>
  <si>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Meteorology Analytics / Operations Center</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</si>
  <si>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</si>
  <si>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</si>
  <si>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Grid Design &amp; System Hardening</t>
  </si>
  <si>
    <t xml:space="preserve">Capacitor maintenance and replacement program  </t>
  </si>
  <si>
    <t>GhLogID</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</si>
  <si>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</si>
  <si>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</si>
  <si>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 xml:space="preserve">Maintenance, repair, and replacement of connectors, including hotline clamps  </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</si>
  <si>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</si>
  <si>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</si>
  <si>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 xml:space="preserve">Collaborative research on utility ignition and/or wildfire </t>
  </si>
  <si>
    <t>G.01 - Research Proposals (Open Innovation Challenge)</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</si>
  <si>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</si>
  <si>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on one of the finalists to pursue a different path.</t>
  </si>
  <si>
    <t xml:space="preserve">Mitigation of impact on customers and other residents affected during PSPS event  </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</si>
  <si>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</si>
  <si>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</si>
  <si>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</si>
  <si>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</si>
  <si>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</si>
  <si>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</si>
  <si>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</si>
  <si>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</si>
  <si>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</si>
  <si>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</si>
  <si>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</si>
  <si>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 xml:space="preserve">Other corrective action  </t>
  </si>
  <si>
    <t>Distribution Substations - Animal Abatement</t>
  </si>
  <si>
    <t>PG&amp;E has identified 77 locations requiring animal abatement. Of these 77 locations, 18 were completed in 2019, 21 were completed in 2020, and the remaining 38 are being prioritized for completion.</t>
  </si>
  <si>
    <t xml:space="preserve">
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</si>
  <si>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</si>
  <si>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</si>
  <si>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</si>
  <si>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Transmission Substations - Animal Abatement</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</si>
  <si>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</si>
  <si>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</si>
  <si>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</si>
  <si>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</si>
  <si>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</si>
  <si>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</si>
  <si>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</si>
  <si>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</si>
  <si>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</si>
  <si>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</si>
  <si>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</si>
  <si>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 xml:space="preserve">Pole loading infrastructure hardening and replacement program based on pole loading assessment program </t>
  </si>
  <si>
    <t># of poles analyzed for pole loading</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</si>
  <si>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</si>
  <si>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</si>
  <si>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Once the pilot is complete, the new vendor scope of work forecasts the new vendor to make up the units missed in Q1 and to complete the full workload planned for the year.</t>
  </si>
  <si>
    <t xml:space="preserve">Transformers maintenance and replacement  </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</si>
  <si>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</si>
  <si>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</si>
  <si>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Transmission tower maintenance and replacement  </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</si>
  <si>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</si>
  <si>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</si>
  <si>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 xml:space="preserve">Undergrounding of electric lines and/or equipment  </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</si>
  <si>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</si>
  <si>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</si>
  <si>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in progress</t>
  </si>
  <si>
    <t xml:space="preserve">Circuit breaker maintenance and installation to de-energize lines upon detecting a fault  </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</si>
  <si>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</si>
  <si>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</si>
  <si>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 xml:space="preserve">Covered conductor installation  </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</si>
  <si>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</si>
  <si>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</si>
  <si>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 xml:space="preserve">Covered conductor maintenance </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</si>
  <si>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</si>
  <si>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</si>
  <si>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 xml:space="preserve">Crossarm maintenance, repair, and replacement  </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</si>
  <si>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</si>
  <si>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</si>
  <si>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Distribution pole replacement and reinforcement, including with composite poles  </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</si>
  <si>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</si>
  <si>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</si>
  <si>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Asset Management &amp; Inspections</t>
  </si>
  <si>
    <t xml:space="preserve">Other discretionary inspection of transmission electric lines and </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</si>
  <si>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</si>
  <si>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</si>
  <si>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 xml:space="preserve">Patrol inspections of distribution electric lines and equipment  </t>
  </si>
  <si>
    <t>Number of distribution structures patrol inspections</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</si>
  <si>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</si>
  <si>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</si>
  <si>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 xml:space="preserve">Patrol inspections of transmission electric lines and equipment  </t>
  </si>
  <si>
    <t>AiLogID</t>
  </si>
  <si>
    <t>Number of transmission structures patrol inspections</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</si>
  <si>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</si>
  <si>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</si>
  <si>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 xml:space="preserve">Pole loading assessment program to determine safety factor  </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</si>
  <si>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</si>
  <si>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</si>
  <si>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Once the pilot for initiative 7.3.3.13 is complete, the Vendor scope of work projects them to make up the units missed in Q1 and complete as workload planned for the year.</t>
  </si>
  <si>
    <t xml:space="preserve">Quality assurance / quality control of inspections  </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</si>
  <si>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</si>
  <si>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</si>
  <si>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 xml:space="preserve">Improvement of inspections </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</si>
  <si>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</si>
  <si>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</si>
  <si>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Infrared inspections of distribution electric lines and equipment  </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</si>
  <si>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</si>
  <si>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</si>
  <si>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 xml:space="preserve">Intrusive pole inspections  </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</si>
  <si>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</si>
  <si>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</si>
  <si>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 xml:space="preserve">LiDAR inspections of distribution electric lines and equipment </t>
  </si>
  <si>
    <t>In 2021, evaluation of how to effectively integrate LiDAR data into existing operational tools will be conducted. Evaluation of the quality of LiDAR to provide detailed measurements for engineering purposes is being conducted that will support how viability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</si>
  <si>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</si>
  <si>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 xml:space="preserve">LiDAR inspections of transmission electric lines and equipment </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</si>
  <si>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</si>
  <si>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</si>
  <si>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Completed</t>
  </si>
  <si>
    <t xml:space="preserve">Other discretionary inspection of distribution electric lines and equipment, beyond inspections mandated by rules and regulations  </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</si>
  <si>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</si>
  <si>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</si>
  <si>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Vegetation Management &amp; Inspections</t>
  </si>
  <si>
    <t>Please refer to Section 7.3.5.3 Detailed inspections of vegetation around transmission electric lines and equipment.</t>
  </si>
  <si>
    <t>See Initiative 7.3.5.3</t>
  </si>
  <si>
    <t xml:space="preserve">Patrol inspections of vegetation around distribution electric lines and equipment </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</si>
  <si>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</si>
  <si>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</si>
  <si>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 xml:space="preserve">Patrol inspections of vegetation around transmission electric lines and equipment </t>
  </si>
  <si>
    <t># of circuit miles patrol inspected</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</si>
  <si>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</si>
  <si>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</si>
  <si>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 xml:space="preserve">Quality assurance / quality control of vegetation inspections  </t>
  </si>
  <si>
    <t># of audits/reviews</t>
  </si>
  <si>
    <t>QA-76
QV-2,665</t>
  </si>
  <si>
    <t>QA-28
QV-720</t>
  </si>
  <si>
    <t>QA-12
QV-463</t>
  </si>
  <si>
    <t>For 2021, the Veg QA and QV teams will conduct approximately 2000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</si>
  <si>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The 2021 QV goal has been revised as 2,665 due to the VM QV team being fully staffed at the time the target was defined. The 2021 QA goal increased to 76 due mainly to a change in the way VM performs audits. In 2021, VM  audits bundles whereas in 2020, VM was auditing Senior Vegetation Program Managers (SVPM) areas.
For Q1, the Veg QA conducted approximately 12 audits/reviews and the  Veg QV conducted approximately 463 reviews. The Veg QV reviews broke down in the following way: Distribution-347, Transmission-36, Veg Control-80. Quality Management Veg QA have started to use Survey123 to report findings on audits/reviews. 
</t>
  </si>
  <si>
    <t>QA is behind on the 2021 Audit Plan due to lost time from a staff vacancy (employee taking another position) and a non-work-related injury. There is some time built in at the end of the year for these kinds of unexpected delays. The plan is to focus on the areas of highest fire risk during summer and fall, ensuring that every district has one such audit. We will include lower risk areas in the winter audits and push any remaining December 2021 audits back to January 2022 if necessary. Currently, however, the goal is to complete all audits on the schedule this year. QV will review and revise 2021 Plan to level set by May 14, 2021.</t>
  </si>
  <si>
    <t xml:space="preserve">Recruiting and training of vegetation management personnel  </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</si>
  <si>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</si>
  <si>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</si>
  <si>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Remediation of at-risk species  </t>
  </si>
  <si>
    <t>EVM outage and ignition data study</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</si>
  <si>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</si>
  <si>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</si>
  <si>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 xml:space="preserve">Removal and remediation of trees with strike potential to electric lines and equipment  </t>
  </si>
  <si>
    <t>Removal and remediation of trees</t>
  </si>
  <si>
    <t>There is no annual target until inspections are 100% complete.</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</si>
  <si>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</si>
  <si>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</si>
  <si>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 xml:space="preserve">Substation inspection </t>
  </si>
  <si>
    <t>Substation Inspections, Distribution</t>
  </si>
  <si>
    <t>A) Inspections of Tier 2, Tier 3 or Adjacent Distribution Substations
B) Inspections of Non-HFTD Distribution Substations</t>
  </si>
  <si>
    <t>A) 178
B) 263</t>
  </si>
  <si>
    <t>A) 118
B) 197</t>
  </si>
  <si>
    <t>A) 145
B) 211</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</si>
  <si>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</si>
  <si>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A)PG&amp;E has completed 145 Defensible Space Inspections at Electric Distribution Substations within or adjacent to a Tier 2 or Tier 3 HFTD. 
B) 211 Defensible Space Inspections at Electric Distribution Substations NOT within a Tier 2 or Tier 3 HFTD are complete.</t>
  </si>
  <si>
    <t>Substation Inspections, Transmission</t>
  </si>
  <si>
    <t>A1) Inspections of Tier 2, Tier 3 or Adjacent Transmission Substations
A2) Inspections of  Hydro (Power-Gen) Substations
B) Inspections of Non-HFTD Transmission Substations</t>
  </si>
  <si>
    <t>A1) 71
A2) 62
B) 41</t>
  </si>
  <si>
    <t>A1) 42
A2) 47
B) 33</t>
  </si>
  <si>
    <t>A1) 52
A2) 45
B) 33</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</si>
  <si>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</si>
  <si>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</si>
  <si>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Substation vegetation management  </t>
  </si>
  <si>
    <t>Substation Vegetation Management, Distribution</t>
  </si>
  <si>
    <t>A) Complete Maintenance Operations on 1/3 of all Tier 2, Tier 3 or Adjacent Substations
B) Execute all planned Pre-Emergent Herbicide Applications</t>
  </si>
  <si>
    <t>A) 178
B) 44</t>
  </si>
  <si>
    <t>A) 52
B) 44</t>
  </si>
  <si>
    <t>A) 35
B) 44</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</si>
  <si>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</si>
  <si>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</si>
  <si>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Substation Vegetation Management, Transmission</t>
  </si>
  <si>
    <t>Complete all priority A and B tags opened for maintenance operations on; 
A) ET Substations
B) Hydro facilities, in Tier 3 and Tier 2 areas</t>
  </si>
  <si>
    <t>A1) 71
A2) 62
B) 9</t>
  </si>
  <si>
    <t>A1) 5
A2) 2
B) 9</t>
  </si>
  <si>
    <t>A1) 6
A2) 2
B) 9</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</si>
  <si>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</si>
  <si>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 xml:space="preserve">
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</si>
  <si>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Vegetation inventory system </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</si>
  <si>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</si>
  <si>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</si>
  <si>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 xml:space="preserve">Detailed inspections of vegetation around distribution electric lines and equipment </t>
  </si>
  <si>
    <t>VMiLogID</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</si>
  <si>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</si>
  <si>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</si>
  <si>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 xml:space="preserve">Vegetation management to achieve clearances around electric lines and equipment  </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</si>
  <si>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</si>
  <si>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</si>
  <si>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 xml:space="preserve">Emergency response vegetation management due to red flag warning or other urgent conditions   </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</si>
  <si>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</si>
  <si>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</si>
  <si>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</si>
  <si>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</si>
  <si>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</si>
  <si>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</si>
  <si>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VM Improvement of inspections </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</si>
  <si>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</si>
  <si>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</si>
  <si>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 xml:space="preserve">LiDAR inspections of vegetation around distribution electric lines and equipment </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</si>
  <si>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</si>
  <si>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</si>
  <si>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of circuit miles inspected with LiDAR</t>
  </si>
  <si>
    <t>LiDAR - Approximately 18,200 miles (target 100%), LiDAR midcycle (HFTD Tier 2 and Tier 3) -  approximately 5,662 miles</t>
  </si>
  <si>
    <t>LiDAR - 16,198 miles (89%), LiDAR midcycle - 0% complete</t>
  </si>
  <si>
    <t>LiDAR mid-Cycle Transmission inspections 80% - 100% completed in Tier 2 and Tier 3 HFTD areas</t>
  </si>
  <si>
    <t>The 2021 target has been revised to 17,880 from 18,820 due to the annual update to ETGIS data.
89% of target miles are complete. Mid-cycle patrols have not started.</t>
  </si>
  <si>
    <t xml:space="preserve">Other discretionary inspections of vegetation around distribution electric lines and equipment </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</si>
  <si>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</si>
  <si>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</si>
  <si>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Grid Operations &amp; Operating Protocols</t>
  </si>
  <si>
    <t xml:space="preserve">Automatic recloser operations  </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</si>
  <si>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</si>
  <si>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</si>
  <si>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 xml:space="preserve">Crew-accompanying ignition prevention and suppression resources and services </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</si>
  <si>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</si>
  <si>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</si>
  <si>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in Progress</t>
  </si>
  <si>
    <t xml:space="preserve">Personnel work procedures and training in conditions of elevated fire risk  </t>
  </si>
  <si>
    <t>In 2021, PG&amp;E will finalize learnings from the quality control program pilot and begin to adjust the program as findings require. PG&amp;E will then implement the quality control program to assess contractor fire prevention and mitigation readiness.</t>
  </si>
  <si>
    <r>
      <t xml:space="preserve">In Q1, we held meetings to review the 2020 quality control program pilot.  Key learnings include the following:  
</t>
    </r>
    <r>
      <rPr>
        <sz val="9"/>
        <rFont val="Calibri"/>
        <family val="2"/>
      </rPr>
      <t xml:space="preserve">  · </t>
    </r>
    <r>
      <rPr>
        <sz val="9"/>
        <rFont val="Calibri"/>
        <family val="2"/>
        <scheme val="minor"/>
      </rPr>
      <t xml:space="preserve">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r>
  </si>
  <si>
    <t xml:space="preserve">Protocols for PSPS re-energization </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</si>
  <si>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</si>
  <si>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</si>
  <si>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PSPS events and mitigation of PSPS impacts  </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</si>
  <si>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</si>
  <si>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</si>
  <si>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t xml:space="preserve">Stationed and on-call ignition prevention and suppression resources and services </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</si>
  <si>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</si>
  <si>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</si>
  <si>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Aviation Support</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</si>
  <si>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</si>
  <si>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</si>
  <si>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Emergency Planning &amp; Preparedness</t>
  </si>
  <si>
    <t xml:space="preserve">Adequate and trained workforce for service restoration </t>
  </si>
  <si>
    <t>I.01 - Staffing to Support Service Restoration</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</si>
  <si>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</si>
  <si>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</si>
  <si>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Documentation and disclosure of wildfire-related data and algorithms </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</si>
  <si>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</si>
  <si>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</si>
  <si>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 xml:space="preserve">Tracking and analysis of near miss data </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</si>
  <si>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</si>
  <si>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</si>
  <si>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Resource Allocation Methodology</t>
  </si>
  <si>
    <t xml:space="preserve">Allocation methodology development and application </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</si>
  <si>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</si>
  <si>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</si>
  <si>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 xml:space="preserve">Risk reduction scenario development and analysis </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</si>
  <si>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is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</si>
  <si>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</si>
  <si>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Risk spend efficiency analysis</t>
  </si>
  <si>
    <t>RSE calculations are continually being refined by better data for effectiveness and scope calculations, coupled with better input from the SME as the use of data for RSE calculations is better understood with time.</t>
  </si>
  <si>
    <t>In Q1 of 2021, RSE calculations were refined with 2020 numbers to capture another year of data.   We have also undertaken the capture of the asset counts on the system to refine the effectiveness of control programs, in order to calculate the replacement rate of assets relative to the asset count and asset failures on the system.</t>
  </si>
  <si>
    <t xml:space="preserve">Community engagement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</si>
  <si>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</si>
  <si>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</si>
  <si>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</si>
  <si>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 xml:space="preserve">Customer support in emergencies </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</si>
  <si>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</si>
  <si>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</si>
  <si>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Disaster and emergency preparedness plan </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</si>
  <si>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</si>
  <si>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</si>
  <si>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</si>
  <si>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</si>
  <si>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 xml:space="preserve">Preparedness and planning for service restoration </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</si>
  <si>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</si>
  <si>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</si>
  <si>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 xml:space="preserve">Protocols in place to learn from wildfire events </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</si>
  <si>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</si>
  <si>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</si>
  <si>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Mutual Assistance Support</t>
  </si>
  <si>
    <t xml:space="preserve">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
</t>
  </si>
  <si>
    <t>PG&amp;E has participated in several meetings with members of our mutual assistance agreements as part of the scheduled biannual meetings held to align utilities to update processes and member business. Work will begin this quarter to develop the regional profiles.</t>
  </si>
  <si>
    <t>A.04 - Risk Mapping Improvements (Transmission)</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</si>
  <si>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</si>
  <si>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</si>
  <si>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Ignition probability mapping showing the probability of ignition along the electric lines and equipment  </t>
  </si>
  <si>
    <t>A.03 - Re-Train Vegetation and Equipment Probability of Ignition Models</t>
  </si>
  <si>
    <t>PG&amp;E’s Vegetation Probability of Ignition and Equipment Probability of Ignition Models will see more improvements with another year of data (2020) incorporated. 
Plans for 2021 also include development of new transmission models to support the 2022 Wildfire Distribution Risk Model and 2022 Wildfire Transmission Risk Model, are described in Section 4.5.1.</t>
  </si>
  <si>
    <t>Preliminary 2020 ignition data has been compiled and provided to the Risk and Data Analytics team.  Previously excluded ignitions for 2017,2018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</si>
  <si>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 xml:space="preserve">Initiative mapping and estimation of wildfire and PSPS risk-reduction impact </t>
  </si>
  <si>
    <t>A.05 - Risk Mapping Improvements (Distribution)</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</si>
  <si>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</si>
  <si>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</si>
  <si>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 xml:space="preserve">Match drop simulations showing the potential wildfire consequence of ignitions that occur along the electric lines and equipment  </t>
  </si>
  <si>
    <t>A.01 - Match drop simulations (24 additional hours of forecast data)</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</si>
  <si>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</si>
  <si>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</si>
  <si>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</si>
  <si>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</si>
  <si>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</si>
  <si>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Weather-driven risk map and modelling based on various relevant weather scenario</t>
  </si>
  <si>
    <t>A.06 - Model PSPS customer impacts at circuit level</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</si>
  <si>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</si>
  <si>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</si>
  <si>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Community outreach, public awareness, and communications efforts </t>
  </si>
  <si>
    <t>In 2021, PG&amp;E plans to continue our territory-wide awareness campaigns established and implemented in 2020, with a focus on customers and stakeholders who have been repeatedly impacted by PSPS events given the significant customer impacts associated with PSPS.</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</si>
  <si>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</si>
  <si>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J.01 - Community Based Organizations (CBOs) Coordination</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</si>
  <si>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</si>
  <si>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</si>
  <si>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</si>
  <si>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</si>
  <si>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</si>
  <si>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B.01 - Numerical Weather Prediction</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</si>
  <si>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</si>
  <si>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</si>
  <si>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</si>
  <si>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</si>
  <si>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</si>
  <si>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</si>
  <si>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</si>
  <si>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</si>
  <si>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</si>
  <si>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</si>
  <si>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</si>
  <si>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</si>
  <si>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</si>
  <si>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</si>
  <si>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</si>
  <si>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</si>
  <si>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</si>
  <si>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</si>
  <si>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</si>
  <si>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</si>
  <si>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</si>
  <si>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</si>
  <si>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</si>
  <si>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</si>
  <si>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</si>
  <si>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</si>
  <si>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</si>
  <si>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B.08 - SmartMeters™ - Partial Voltage Detection</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</si>
  <si>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</si>
  <si>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</si>
  <si>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B.09 - Sensor IQ Pilot Deployment</t>
  </si>
  <si>
    <t># of Deployments of SIQ tech to SmartMeters in T2/T3 HFTDs</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</si>
  <si>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</si>
  <si>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</si>
  <si>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</si>
  <si>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</si>
  <si>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</si>
  <si>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 xml:space="preserve">Forecast of a fire risk index, fire potential index, or similar  </t>
  </si>
  <si>
    <t>B.11 - Enhancements to Fire Potential Index (FPI) Model</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</si>
  <si>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</si>
  <si>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</si>
  <si>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 xml:space="preserve">Personnel monitoring areas of electric lines and equipment in elevated fire risk conditions  </t>
  </si>
  <si>
    <t>B.12 - Safety and Infrastructure Protection Team (SIPT) Staffing</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</si>
  <si>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</si>
  <si>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</si>
  <si>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 xml:space="preserve">Weather forecasting and estimating impacts on electric lines and equipment  </t>
  </si>
  <si>
    <t>B.13 - Enhancements to Outage Producing Wind (OPW) Model</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</si>
  <si>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</si>
  <si>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</si>
  <si>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B.14 - Wildfire Safety Operations Center (WSOC) - Procedure Update</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</si>
  <si>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</si>
  <si>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</si>
  <si>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</si>
  <si>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</si>
  <si>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</si>
  <si>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C.03 - Generation for PSPS Mitigation (Substation Distribution Microgrids)</t>
  </si>
  <si>
    <t># of additional Distribution Temporary Microgrids (PIH) operationally ready to receive temporary generation</t>
  </si>
  <si>
    <t>Prepare at least 8 substations to receive temporary generation for 2021 PSPS mitigation. In addition, PG&amp;E plans to pursue at least one clean substation pilot leveraging diesel-alternative technologies.</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</si>
  <si>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</si>
  <si>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</si>
  <si>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</si>
  <si>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</si>
  <si>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</si>
  <si>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Cooperation and best practice sharing with agencies outside CA </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</si>
  <si>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</si>
  <si>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</si>
  <si>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Updates to grid topology to minimize risk of ignition in HFTDs  </t>
  </si>
  <si>
    <t>C.13 - System Hardening (Distribution)</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</si>
  <si>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</si>
  <si>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</si>
  <si>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</si>
  <si>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</si>
  <si>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</si>
  <si>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</si>
  <si>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</si>
  <si>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</si>
  <si>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</si>
  <si>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</si>
  <si>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</si>
  <si>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</si>
  <si>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</si>
  <si>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</si>
  <si>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Generation Enablement and Deployment</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</si>
  <si>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</si>
  <si>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</si>
  <si>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</si>
  <si>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</si>
  <si>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</si>
  <si>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</si>
  <si>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 xml:space="preserve">Expulsion fuse replacement  </t>
  </si>
  <si>
    <t>C.11 - Expulsion Fuse Replacement (non-exempt equipment)</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</si>
  <si>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</si>
  <si>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</si>
  <si>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</si>
  <si>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 xml:space="preserve">Grid topology improvements to mitigate or reduce PSPS events  </t>
  </si>
  <si>
    <t>C.06 - Distribution PSPS Sectionalizing (automated devices)</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</si>
  <si>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</si>
  <si>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</si>
  <si>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</si>
  <si>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Special Attention Review has been established three times a week to provide ongoing leadership support to the recovery plan. 67 field installation units are forecasted to be installed in April to support recovery.</t>
  </si>
  <si>
    <t>C.07 - Transmission Switches</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</si>
  <si>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</si>
  <si>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</si>
  <si>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</si>
  <si>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C.01 - Assess Motorized Switch Operator (MSO) switches</t>
  </si>
  <si>
    <t>PG&amp;E plans to assess various alternatives to address the ignition risk associated with MSO switches. Explore several pilot options to inform the best alternatives and select the appropriate corrective action for MSO’s for the next WMP update.</t>
  </si>
  <si>
    <t xml:space="preserve">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to be completed by September 1, 2021. 
</t>
  </si>
  <si>
    <t xml:space="preserve">Installation of system automation equipment </t>
  </si>
  <si>
    <t xml:space="preserve">C.08 - Distribution line legacy 4C controllers </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</si>
  <si>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</si>
  <si>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</si>
  <si>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</si>
  <si>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This program had a  delayed start caused by Emergency events in January (PSPS / wind events), and loading order change in Feb.  The program is updating the work plan to realistically
assign critical resources (e.g. DLT engineers) to execute remaining devices to meet the Target commitment.</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</si>
  <si>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</si>
  <si>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</si>
  <si>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</si>
  <si>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</si>
  <si>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 xml:space="preserve">Detailed inspections of distribution electric lines and equipment  </t>
  </si>
  <si>
    <t>D.01 - Distribution HFTD Inspections (poles)</t>
  </si>
  <si>
    <t># of overhead distribution structures Inspected in HFTD and Buffer Zone</t>
  </si>
  <si>
    <t>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</si>
  <si>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</si>
  <si>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completion commitment. To avoid this from occurring again in 2022, PG&amp;E will 1) work to have a finalized and approved work plan before the end of the current year and 2) set a schedule for this annual process with defined and communicated deadlines set for each core step in the process.</t>
  </si>
  <si>
    <t xml:space="preserve">Substation inspections  </t>
  </si>
  <si>
    <t>D.02 - Substation HFTD Inspections (substations)</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</si>
  <si>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</si>
  <si>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</si>
  <si>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</si>
  <si>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Resources are aligned and inspection volumes are expected to increase significantly in Q2, in alignment with meeting the July completion commitment. This inspection program fell behind at the end of Q1 due to delays with pre-execution dependencies involving final workplan approvals, contractor selection &amp; onboarding and with technology enhancements.  To avoid this from occurring again in 2022, PG&amp;E will 1) work to have a finalized and approved work plan before the end of the current year and 2) will set a schedule for this annual process with defined and communicated deadlines set for each core step in the process.</t>
  </si>
  <si>
    <t xml:space="preserve">Detailed inspections of transmission electric lines and equipment  </t>
  </si>
  <si>
    <t>D.03 - Transmission HFTD Inspections (structures)</t>
  </si>
  <si>
    <t># of structures inspected Tier 2 and Tier 3 HFTD</t>
  </si>
  <si>
    <t>Completed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</si>
  <si>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</si>
  <si>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This inspection program was behind plan at the end of Q1 due to delays with pre-execution dependencies involving final workplan approvals, contractor selection &amp; onboarding and with technology enhancements.  To avoid this from occurring again in 2022, PG&amp;E will 1) work to have a finalize and approved work plan before the end of the current year and 2) will set a schedule for this annual process with defined and communicated deadlines set for each core step in the process.</t>
  </si>
  <si>
    <t xml:space="preserve">Infrared inspections of transmission electric lines and equipment  </t>
  </si>
  <si>
    <t xml:space="preserve">D.04 - Infrared Inspections of Transmission Electric Lines and Equipment </t>
  </si>
  <si>
    <t># of circuit miles infrared inspected in HFTD areas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</si>
  <si>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</si>
  <si>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</si>
  <si>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 xml:space="preserve">Additional efforts to manage community and environmental impacts </t>
  </si>
  <si>
    <t>E.02 - VM Community and Environmental Engagement</t>
  </si>
  <si>
    <t>Expansion of the month ahead workplan reports to the Regional Water Quality Control Board Representatives.</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</si>
  <si>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</si>
  <si>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E.01 - EVM (line miles)</t>
  </si>
  <si>
    <t># line miles completed and verified in HFTD</t>
  </si>
  <si>
    <t>Complete 1,800 circuit miles.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</si>
  <si>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</si>
  <si>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PG&amp;E is completing a re-validation of the 2021 risk-based project list. VM is ready to assess the magnitude of any change to the existing constraint-assessed work plan based upon receipt of final approved plan.
1. The revised work scope was approved by WRGSC on 4/23
2. The proposed EVM project schedule / recovery plan is currently under development by VM Program Management
3. The WRGSC is expected to review the recovery plan mid-May timeframe</t>
  </si>
  <si>
    <t xml:space="preserve">Detailed inspections of vegetation around transmission electric lines and equipment </t>
  </si>
  <si>
    <t>E.03 - VM Transmission Right of Way Expansion</t>
  </si>
  <si>
    <t># of miles of Transmission ROW expanded in HFTD</t>
  </si>
  <si>
    <t>PG&amp;E plans to perform Transmission ROW expansion on approximately 200 miles within HFTD areas.</t>
  </si>
  <si>
    <t>PG&amp;E has cleared 39.7 miles YTD surpassing the Q1 work plan of 34 miles; The first of 8 projects started in 2021 is complete. 4 additional projects are in progress, two are scheduled to start in March, and bids have been awarded for 2 additional projects.</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</si>
  <si>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</si>
  <si>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</si>
  <si>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</si>
  <si>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</si>
  <si>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</si>
  <si>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</si>
  <si>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</si>
  <si>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</si>
  <si>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</si>
  <si>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</si>
  <si>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</si>
  <si>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</si>
  <si>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</si>
  <si>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Protocols on Public Safety Power Shutoff</t>
  </si>
  <si>
    <t>Customer, Agency, and External Communications</t>
  </si>
  <si>
    <t>K.01 Customer and Agency Outreach During PSPS Events</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</si>
  <si>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</si>
  <si>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</si>
  <si>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Strategy to Minimize Public Safety Risk During High Wildfire Risk Conditions</t>
  </si>
  <si>
    <t>K.02 Mitigate Impacts on De-Energized Customers 8.2.1</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</si>
  <si>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</si>
  <si>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</si>
  <si>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WMP Table # / Category</t>
  </si>
  <si>
    <t>WMP Initiative #</t>
  </si>
  <si>
    <t>Initative activity</t>
  </si>
  <si>
    <t>WMP category</t>
  </si>
  <si>
    <t>section / initiative #</t>
  </si>
  <si>
    <t>WMP code</t>
  </si>
  <si>
    <t>7.3.1.</t>
  </si>
  <si>
    <t>7.3.2.</t>
  </si>
  <si>
    <t>SCE</t>
  </si>
  <si>
    <t>7.3.3.</t>
  </si>
  <si>
    <t>SDGE</t>
  </si>
  <si>
    <t>7.3.4.</t>
  </si>
  <si>
    <t>BVES</t>
  </si>
  <si>
    <t>7.3.5.</t>
  </si>
  <si>
    <t>LU</t>
  </si>
  <si>
    <t>7.3.6.</t>
  </si>
  <si>
    <t>PC</t>
  </si>
  <si>
    <t>7.3.7.</t>
  </si>
  <si>
    <t>TBC</t>
  </si>
  <si>
    <t>7.3.8.</t>
  </si>
  <si>
    <t>HWT</t>
  </si>
  <si>
    <t>7.3.9.</t>
  </si>
  <si>
    <t>7.3.10.</t>
  </si>
  <si>
    <t>8.2.</t>
  </si>
  <si>
    <t xml:space="preserve">LiDAR inspections of vegetation around transmission electric lines and equipment </t>
  </si>
  <si>
    <t xml:space="preserve">Other discretionary inspections of vegetation around transmission electric lines and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</si>
</sst>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0.0\);0.0_);@_)"/>
    <numFmt numFmtId="165" formatCode="\Q0"/>
    <numFmt numFmtId="166" formatCode="0&quot;.&quot;"/>
    <numFmt numFmtId="167" formatCode="#,##0.0_);[Red]\(#,##0.0\)"/>
    <numFmt numFmtId="168" formatCode="0.0%"/>
  </numFmts>
  <fonts count="23">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color indexed="81"/>
      <name val="Tahoma"/>
      <family val="2"/>
    </font>
    <font>
      <b/>
      <sz val="9"/>
      <name val="Calibri"/>
      <family val="2"/>
      <scheme val="minor"/>
    </font>
    <font>
      <u/>
      <sz val="11"/>
      <color theme="10"/>
      <name val="Calibri"/>
      <family val="2"/>
      <scheme val="minor"/>
    </font>
    <font>
      <sz val="9"/>
      <name val="Calibri"/>
      <family val="2"/>
      <scheme val="minor"/>
    </font>
    <font>
      <sz val="9"/>
      <color theme="4"/>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trike/>
      <sz val="9"/>
      <name val="Calibri"/>
      <family val="2"/>
      <scheme val="minor"/>
    </font>
    <font>
      <sz val="9"/>
      <name val="Calibri"/>
      <family val="2"/>
    </font>
    <font>
      <b/>
      <u/>
      <sz val="10"/>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2CC"/>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164" fontId="6" fillId="0" borderId="0"/>
    <xf numFmtId="9" fontId="1" fillId="0" borderId="0" applyFont="0" applyFill="0" applyBorder="0" applyAlignment="0" applyProtection="0"/>
    <xf numFmtId="0" fontId="13" fillId="0" borderId="0" applyNumberFormat="0" applyFill="0" applyBorder="0" applyAlignment="0" applyProtection="0"/>
  </cellStyleXfs>
  <cellXfs count="112">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6" borderId="10" xfId="0" applyFont="1" applyFill="1" applyBorder="1" applyAlignment="1">
      <alignment horizontal="center" vertical="center" wrapText="1"/>
    </xf>
    <xf numFmtId="0" fontId="0" fillId="8" borderId="10" xfId="0" applyFill="1" applyBorder="1"/>
    <xf numFmtId="0" fontId="0" fillId="8" borderId="10" xfId="0" applyFill="1" applyBorder="1" applyAlignment="1">
      <alignment horizontal="center"/>
    </xf>
    <xf numFmtId="0" fontId="0" fillId="3"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8" borderId="10" xfId="0" applyFill="1" applyBorder="1" applyAlignment="1">
      <alignment horizontal="left"/>
    </xf>
    <xf numFmtId="0" fontId="14" fillId="0" borderId="0" xfId="0" applyFont="1" applyProtection="1">
      <protection hidden="1"/>
    </xf>
    <xf numFmtId="0" fontId="17" fillId="0" borderId="0" xfId="0" applyFont="1" applyProtection="1">
      <protection hidden="1"/>
    </xf>
    <xf numFmtId="0" fontId="14" fillId="0" borderId="0" xfId="0" applyFont="1" applyProtection="1">
      <protection locked="0"/>
    </xf>
    <xf numFmtId="0" fontId="14" fillId="0" borderId="0" xfId="0" applyFont="1" applyAlignment="1" applyProtection="1">
      <alignment horizontal="center" wrapText="1"/>
      <protection locked="0"/>
    </xf>
    <xf numFmtId="0" fontId="14" fillId="0" borderId="0" xfId="0" applyFont="1" applyAlignment="1" applyProtection="1">
      <alignment wrapText="1"/>
      <protection locked="0"/>
    </xf>
    <xf numFmtId="0" fontId="14" fillId="0" borderId="0" xfId="0" applyFont="1"/>
    <xf numFmtId="0" fontId="14" fillId="0" borderId="10" xfId="0" applyFont="1" applyBorder="1" applyAlignment="1" applyProtection="1">
      <alignment wrapText="1"/>
      <protection hidden="1"/>
    </xf>
    <xf numFmtId="0" fontId="12" fillId="10" borderId="10" xfId="0" applyFont="1" applyFill="1" applyBorder="1" applyAlignment="1" applyProtection="1">
      <alignment vertical="center" wrapText="1"/>
      <protection hidden="1"/>
    </xf>
    <xf numFmtId="0" fontId="12" fillId="0" borderId="0" xfId="0" applyFont="1" applyAlignment="1">
      <alignment wrapText="1"/>
    </xf>
    <xf numFmtId="0" fontId="14" fillId="0" borderId="10" xfId="0" applyFont="1" applyBorder="1" applyAlignment="1" applyProtection="1">
      <alignment horizontal="center" vertical="center"/>
      <protection hidden="1"/>
    </xf>
    <xf numFmtId="14" fontId="14" fillId="0" borderId="10"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left" vertical="center" wrapText="1"/>
      <protection hidden="1"/>
    </xf>
    <xf numFmtId="0" fontId="14" fillId="0" borderId="10" xfId="0" applyFont="1" applyBorder="1" applyAlignment="1" applyProtection="1">
      <alignment horizontal="center" vertical="center" wrapText="1"/>
      <protection hidden="1"/>
    </xf>
    <xf numFmtId="14" fontId="14" fillId="2" borderId="10" xfId="0" applyNumberFormat="1" applyFont="1" applyFill="1" applyBorder="1" applyAlignment="1" applyProtection="1">
      <alignment horizontal="left" vertical="center" wrapText="1"/>
      <protection hidden="1"/>
    </xf>
    <xf numFmtId="14" fontId="17" fillId="2" borderId="10" xfId="0" applyNumberFormat="1" applyFont="1" applyFill="1" applyBorder="1" applyAlignment="1" applyProtection="1">
      <alignment horizontal="left" vertical="center" wrapText="1"/>
      <protection hidden="1"/>
    </xf>
    <xf numFmtId="49" fontId="14" fillId="2" borderId="10" xfId="0" applyNumberFormat="1" applyFont="1" applyFill="1" applyBorder="1" applyProtection="1">
      <protection hidden="1"/>
    </xf>
    <xf numFmtId="0" fontId="14" fillId="0" borderId="10" xfId="0" applyFont="1" applyBorder="1" applyAlignment="1" applyProtection="1">
      <alignment horizontal="left" vertical="center"/>
      <protection hidden="1"/>
    </xf>
    <xf numFmtId="0" fontId="14" fillId="2" borderId="10"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left" vertical="center" wrapText="1"/>
      <protection locked="0"/>
    </xf>
    <xf numFmtId="38" fontId="14" fillId="2" borderId="10" xfId="0"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locked="0"/>
    </xf>
    <xf numFmtId="0" fontId="16" fillId="2" borderId="10" xfId="0" applyFont="1" applyFill="1" applyBorder="1" applyAlignment="1" applyProtection="1">
      <alignment wrapText="1"/>
      <protection locked="0"/>
    </xf>
    <xf numFmtId="0" fontId="14" fillId="0" borderId="10" xfId="0" applyFont="1" applyBorder="1" applyProtection="1">
      <protection hidden="1"/>
    </xf>
    <xf numFmtId="0" fontId="18" fillId="5" borderId="10" xfId="0" applyFont="1" applyFill="1" applyBorder="1" applyAlignment="1" applyProtection="1">
      <alignment wrapText="1"/>
      <protection hidden="1"/>
    </xf>
    <xf numFmtId="0" fontId="16" fillId="5" borderId="10" xfId="0" applyFont="1" applyFill="1" applyBorder="1" applyAlignment="1" applyProtection="1">
      <alignment wrapText="1"/>
      <protection hidden="1"/>
    </xf>
    <xf numFmtId="0" fontId="15" fillId="2" borderId="1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left" vertical="center"/>
      <protection locked="0"/>
    </xf>
    <xf numFmtId="0" fontId="14" fillId="5" borderId="10" xfId="0" applyFont="1" applyFill="1" applyBorder="1" applyAlignment="1" applyProtection="1">
      <alignment wrapText="1"/>
      <protection hidden="1"/>
    </xf>
    <xf numFmtId="0" fontId="19" fillId="2" borderId="10" xfId="0" applyFont="1" applyFill="1" applyBorder="1" applyAlignment="1" applyProtection="1">
      <alignment horizontal="left" vertical="center" wrapText="1"/>
      <protection locked="0"/>
    </xf>
    <xf numFmtId="0" fontId="17" fillId="0" borderId="0" xfId="0" applyFont="1"/>
    <xf numFmtId="0" fontId="19" fillId="11" borderId="10" xfId="0" applyFont="1" applyFill="1" applyBorder="1" applyAlignment="1">
      <alignment horizontal="left" vertical="center" wrapText="1"/>
    </xf>
    <xf numFmtId="0" fontId="19" fillId="2" borderId="10" xfId="0"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168" fontId="14" fillId="2" borderId="10" xfId="2" applyNumberFormat="1" applyFont="1" applyFill="1" applyBorder="1" applyAlignment="1" applyProtection="1">
      <alignment horizontal="center" vertical="center"/>
      <protection locked="0"/>
    </xf>
    <xf numFmtId="38" fontId="14" fillId="2" borderId="10" xfId="2"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protection hidden="1"/>
    </xf>
    <xf numFmtId="14" fontId="19" fillId="2" borderId="10" xfId="0" applyNumberFormat="1" applyFont="1" applyFill="1" applyBorder="1" applyAlignment="1" applyProtection="1">
      <alignment horizontal="left" vertical="center" wrapText="1"/>
      <protection hidden="1"/>
    </xf>
    <xf numFmtId="0" fontId="19" fillId="2" borderId="10" xfId="0" applyFont="1" applyFill="1" applyBorder="1" applyAlignment="1" applyProtection="1">
      <alignment horizontal="left" vertical="center" wrapText="1"/>
      <protection hidden="1"/>
    </xf>
    <xf numFmtId="0" fontId="14" fillId="3" borderId="10"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wrapText="1"/>
      <protection locked="0"/>
    </xf>
    <xf numFmtId="0" fontId="14" fillId="0" borderId="12" xfId="0" applyFont="1" applyBorder="1" applyProtection="1">
      <protection hidden="1"/>
    </xf>
    <xf numFmtId="0" fontId="14" fillId="0" borderId="12" xfId="0" applyFont="1" applyBorder="1" applyAlignment="1" applyProtection="1">
      <alignment wrapText="1"/>
      <protection hidden="1"/>
    </xf>
    <xf numFmtId="0" fontId="14" fillId="5" borderId="12" xfId="0" applyFont="1" applyFill="1" applyBorder="1" applyAlignment="1" applyProtection="1">
      <alignment wrapText="1"/>
      <protection hidden="1"/>
    </xf>
    <xf numFmtId="0" fontId="16" fillId="5" borderId="12" xfId="0" applyFont="1" applyFill="1" applyBorder="1" applyAlignment="1" applyProtection="1">
      <alignment wrapText="1"/>
      <protection hidden="1"/>
    </xf>
    <xf numFmtId="0" fontId="16" fillId="5" borderId="14" xfId="0" applyFont="1" applyFill="1" applyBorder="1" applyAlignment="1" applyProtection="1">
      <alignment wrapText="1"/>
      <protection hidden="1"/>
    </xf>
    <xf numFmtId="0" fontId="14" fillId="2" borderId="10" xfId="0" applyFont="1" applyFill="1" applyBorder="1" applyAlignment="1">
      <alignment horizontal="left" vertical="center" wrapText="1"/>
    </xf>
    <xf numFmtId="167" fontId="14" fillId="2" borderId="10" xfId="0" applyNumberFormat="1" applyFont="1" applyFill="1" applyBorder="1" applyAlignment="1" applyProtection="1">
      <alignment horizontal="center" vertical="center"/>
      <protection hidden="1"/>
    </xf>
    <xf numFmtId="0" fontId="20" fillId="2" borderId="10" xfId="0" applyFont="1" applyFill="1" applyBorder="1" applyAlignment="1" applyProtection="1">
      <alignment horizontal="left" vertical="center" wrapText="1"/>
      <protection locked="0"/>
    </xf>
    <xf numFmtId="38" fontId="14" fillId="2" borderId="10" xfId="0" applyNumberFormat="1"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0" fillId="3" borderId="8" xfId="0" applyFill="1" applyBorder="1" applyAlignment="1">
      <alignment horizontal="left" vertical="top"/>
    </xf>
    <xf numFmtId="0" fontId="0" fillId="3" borderId="6" xfId="0" applyFill="1" applyBorder="1" applyAlignment="1">
      <alignment horizontal="left" vertical="top"/>
    </xf>
    <xf numFmtId="0" fontId="19" fillId="2" borderId="10" xfId="0" applyFont="1" applyFill="1" applyBorder="1" applyAlignment="1" applyProtection="1">
      <alignment horizontal="left" vertical="top" wrapText="1"/>
      <protection locked="0"/>
    </xf>
    <xf numFmtId="0" fontId="19" fillId="0" borderId="0" xfId="0" applyFont="1" applyAlignment="1" applyProtection="1">
      <alignment wrapText="1"/>
      <protection locked="0"/>
    </xf>
    <xf numFmtId="0" fontId="21" fillId="2" borderId="10" xfId="0" applyFont="1" applyFill="1" applyBorder="1" applyAlignment="1" applyProtection="1">
      <alignment horizontal="left" vertical="center" wrapText="1"/>
      <protection locked="0"/>
    </xf>
    <xf numFmtId="14" fontId="14" fillId="2" borderId="0" xfId="0" applyNumberFormat="1" applyFont="1" applyFill="1" applyAlignment="1" applyProtection="1">
      <alignment horizontal="left" vertical="center" wrapText="1"/>
      <protection hidden="1"/>
    </xf>
    <xf numFmtId="0" fontId="19" fillId="11" borderId="0" xfId="0" applyFont="1" applyFill="1" applyAlignment="1">
      <alignment horizontal="left" vertical="center" wrapText="1"/>
    </xf>
    <xf numFmtId="0" fontId="14" fillId="2" borderId="0" xfId="0" applyFont="1" applyFill="1" applyAlignment="1">
      <alignment vertical="center"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7" borderId="0" xfId="0" applyFill="1" applyAlignment="1">
      <alignment horizontal="left" vertical="top" wrapText="1"/>
    </xf>
    <xf numFmtId="0" fontId="0" fillId="7" borderId="4" xfId="0" applyFill="1" applyBorder="1" applyAlignment="1">
      <alignment horizontal="left" vertical="top" wrapText="1"/>
    </xf>
    <xf numFmtId="0" fontId="6" fillId="0" borderId="16"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cellXfs>
  <cellStyles count="4">
    <cellStyle name="Hyperlink 2" xfId="3" xr:uid="{814C1A0F-6C2F-47DD-B725-5278743EFD47}"/>
    <cellStyle name="Normal" xfId="0" builtinId="0"/>
    <cellStyle name="Normal 5" xfId="1" xr:uid="{C00B14BD-9165-4D2E-A3FB-A505E9556B6D}"/>
    <cellStyle name="Percent" xfId="2" builtinId="5"/>
  </cellStyles>
  <dxfs count="38">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protection locked="1" hidden="1"/>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lex's View" id="{CA0E4D19-C395-4E38-8FE2-83CDB02EA6CD}">
    <nsvFilter filterId="{A0258721-5DFB-4262-8043-842403038FAF}" ref="A1:AH143" tableId="2"/>
  </namedSheetView>
  <namedSheetView name="Andrew's View" id="{246B91AB-DDA8-4808-8057-CCB80CD2A1C5}">
    <nsvFilter filterId="{A0258721-5DFB-4262-8043-842403038FAF}" ref="A1:AH143" tableId="2"/>
  </namedSheetView>
  <namedSheetView name="Law View" id="{32A047DA-1517-4A36-9952-8374B06E1458}">
    <nsvFilter filterId="{A0258721-5DFB-4262-8043-842403038FAF}" ref="A1:AH143" tableId="2"/>
  </namedSheetView>
  <namedSheetView name="Lina's View" id="{B072CCB3-B4D8-4D6A-BD9E-162D035F3A51}"/>
  <namedSheetView name="Nelson's View" id="{BFCCA0DB-8AAB-4B93-B9C8-26BA6505AB2E}">
    <nsvFilter filterId="{A0258721-5DFB-4262-8043-842403038FAF}" ref="A1:AH143" tableId="2"/>
  </namedSheetView>
  <namedSheetView name="View1" id="{E8BA8567-6A76-490F-BF1B-7A3D7F484F03}"/>
  <namedSheetView name="View2" id="{7EB9434B-B240-4C71-B85A-8C0B4D122E43}"/>
  <namedSheetView name="View3" id="{9927B934-AE7F-4793-A870-EF33619A9703}"/>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3" totalsRowShown="0" headerRowDxfId="37" dataDxfId="36" headerRowBorderDxfId="34" tableBorderDxfId="35">
  <autoFilter ref="A1:AH143" xr:uid="{A0258721-5DFB-4262-8043-842403038FAF}"/>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EDIT'!$I$3:$I$13, MATCH(Table2[[#This Row],[WMPInitiativeCategory]],'Initiative mapping-DO NOT EDIT'!$H$3:$H$13,0)))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EDIT'!$C$3:$C$92,MATCH(Table2[[#This Row],[WMPInitiativeActivity]],'Initiative mapping-DO NOT EDIT'!$D$3:$D$92,0))))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29" zoomScale="80" zoomScaleNormal="80" workbookViewId="0">
      <selection activeCell="E13" sqref="E13"/>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45" customHeight="1">
      <c r="B2" s="9"/>
    </row>
    <row r="3" spans="2:8" s="1" customFormat="1" ht="14.45" customHeight="1" thickBot="1">
      <c r="B3" s="11"/>
    </row>
    <row r="4" spans="2:8" s="1" customFormat="1">
      <c r="B4" s="4" t="s">
        <v>1</v>
      </c>
      <c r="C4" s="5"/>
      <c r="D4" s="5"/>
      <c r="E4" s="5"/>
      <c r="F4" s="5"/>
      <c r="G4" s="5"/>
      <c r="H4" s="6"/>
    </row>
    <row r="5" spans="2:8" s="1" customFormat="1" ht="44.45" customHeight="1">
      <c r="B5" s="2">
        <v>1</v>
      </c>
      <c r="C5" s="95" t="s">
        <v>2</v>
      </c>
      <c r="D5" s="95"/>
      <c r="E5" s="95"/>
      <c r="F5" s="95"/>
      <c r="G5" s="95"/>
      <c r="H5" s="96"/>
    </row>
    <row r="6" spans="2:8" s="1" customFormat="1" ht="44.45" customHeight="1">
      <c r="B6" s="2">
        <v>2</v>
      </c>
      <c r="C6" s="99" t="s">
        <v>3</v>
      </c>
      <c r="D6" s="99"/>
      <c r="E6" s="99"/>
      <c r="F6" s="99"/>
      <c r="G6" s="99"/>
      <c r="H6" s="100"/>
    </row>
    <row r="7" spans="2:8" s="1" customFormat="1" ht="44.45" customHeight="1">
      <c r="B7" s="2">
        <v>3</v>
      </c>
      <c r="C7" s="101" t="s">
        <v>4</v>
      </c>
      <c r="D7" s="101"/>
      <c r="E7" s="101"/>
      <c r="F7" s="101"/>
      <c r="G7" s="101"/>
      <c r="H7" s="102"/>
    </row>
    <row r="8" spans="2:8" s="1" customFormat="1" ht="44.45" customHeight="1" thickBot="1">
      <c r="B8" s="3">
        <v>4</v>
      </c>
      <c r="C8" s="97" t="s">
        <v>5</v>
      </c>
      <c r="D8" s="97"/>
      <c r="E8" s="97"/>
      <c r="F8" s="97"/>
      <c r="G8" s="97"/>
      <c r="H8" s="98"/>
    </row>
    <row r="9" spans="2:8" s="1" customFormat="1" ht="26.45" customHeight="1"/>
    <row r="10" spans="2:8" s="1" customFormat="1" ht="18" customHeight="1"/>
    <row r="11" spans="2:8" s="1" customFormat="1" ht="18" customHeight="1" thickBot="1">
      <c r="B11" s="7" t="s">
        <v>6</v>
      </c>
    </row>
    <row r="12" spans="2:8" s="1" customFormat="1" ht="18" customHeight="1">
      <c r="B12" s="12" t="s">
        <v>7</v>
      </c>
      <c r="C12" s="10"/>
      <c r="D12" s="29" t="s">
        <v>8</v>
      </c>
      <c r="E12" s="7"/>
    </row>
    <row r="13" spans="2:8" s="1" customFormat="1">
      <c r="B13" s="13" t="s">
        <v>9</v>
      </c>
      <c r="D13" s="30">
        <v>2021</v>
      </c>
    </row>
    <row r="14" spans="2:8" s="1" customFormat="1">
      <c r="B14" s="13" t="s">
        <v>10</v>
      </c>
      <c r="D14" s="31" t="s">
        <v>11</v>
      </c>
    </row>
    <row r="15" spans="2:8" s="1" customFormat="1" ht="15.75" thickBot="1">
      <c r="B15" s="14" t="s">
        <v>12</v>
      </c>
      <c r="C15" s="8"/>
      <c r="D15" s="32">
        <v>44317</v>
      </c>
    </row>
    <row r="16" spans="2:8" ht="15.75" thickBot="1"/>
    <row r="17" spans="2:8">
      <c r="B17" s="4" t="s">
        <v>13</v>
      </c>
      <c r="C17" s="5"/>
      <c r="D17" s="5"/>
      <c r="E17" s="5"/>
      <c r="F17" s="5"/>
      <c r="G17" s="5"/>
      <c r="H17" s="6"/>
    </row>
    <row r="18" spans="2:8">
      <c r="B18" s="2"/>
      <c r="H18" s="15"/>
    </row>
    <row r="19" spans="2:8" ht="45">
      <c r="B19" s="2"/>
      <c r="C19" s="19" t="s">
        <v>14</v>
      </c>
      <c r="D19" s="19" t="s">
        <v>15</v>
      </c>
      <c r="E19" s="19" t="s">
        <v>16</v>
      </c>
      <c r="F19" s="19" t="s">
        <v>17</v>
      </c>
      <c r="G19" s="20" t="s">
        <v>18</v>
      </c>
      <c r="H19" s="15"/>
    </row>
    <row r="20" spans="2:8">
      <c r="B20" s="2"/>
      <c r="C20" s="18" t="s">
        <v>19</v>
      </c>
      <c r="D20" s="18" t="s">
        <v>20</v>
      </c>
      <c r="E20" s="17" t="s">
        <v>21</v>
      </c>
      <c r="F20" t="s">
        <v>22</v>
      </c>
      <c r="G20" t="s">
        <v>11</v>
      </c>
      <c r="H20" s="15"/>
    </row>
    <row r="21" spans="2:8">
      <c r="B21" s="2"/>
      <c r="C21" s="18" t="s">
        <v>23</v>
      </c>
      <c r="D21" s="18" t="s">
        <v>12</v>
      </c>
      <c r="E21" s="17" t="s">
        <v>24</v>
      </c>
      <c r="F21" t="s">
        <v>25</v>
      </c>
      <c r="G21" t="s">
        <v>11</v>
      </c>
      <c r="H21" s="15"/>
    </row>
    <row r="22" spans="2:8">
      <c r="B22" s="2"/>
      <c r="C22" s="18" t="s">
        <v>26</v>
      </c>
      <c r="D22" s="18" t="s">
        <v>27</v>
      </c>
      <c r="E22" s="17" t="s">
        <v>28</v>
      </c>
      <c r="F22" t="s">
        <v>22</v>
      </c>
      <c r="G22" t="s">
        <v>11</v>
      </c>
      <c r="H22" s="15"/>
    </row>
    <row r="23" spans="2:8">
      <c r="B23" s="2"/>
      <c r="C23" s="18" t="s">
        <v>29</v>
      </c>
      <c r="D23" s="18" t="s">
        <v>30</v>
      </c>
      <c r="E23" s="17" t="s">
        <v>31</v>
      </c>
      <c r="F23" t="s">
        <v>32</v>
      </c>
      <c r="G23" t="s">
        <v>11</v>
      </c>
      <c r="H23" s="15"/>
    </row>
    <row r="24" spans="2:8" ht="30">
      <c r="B24" s="2"/>
      <c r="C24" s="18" t="s">
        <v>33</v>
      </c>
      <c r="D24" s="18" t="s">
        <v>34</v>
      </c>
      <c r="E24" s="17" t="s">
        <v>35</v>
      </c>
      <c r="F24" t="s">
        <v>22</v>
      </c>
      <c r="G24" t="s">
        <v>11</v>
      </c>
      <c r="H24" s="15"/>
    </row>
    <row r="25" spans="2:8" ht="30">
      <c r="B25" s="2"/>
      <c r="C25" s="18" t="s">
        <v>36</v>
      </c>
      <c r="D25" s="18" t="s">
        <v>37</v>
      </c>
      <c r="E25" s="17" t="s">
        <v>38</v>
      </c>
      <c r="F25" t="s">
        <v>22</v>
      </c>
      <c r="G25" t="s">
        <v>11</v>
      </c>
      <c r="H25" s="15"/>
    </row>
    <row r="26" spans="2:8">
      <c r="B26" s="2"/>
      <c r="C26" s="18" t="s">
        <v>39</v>
      </c>
      <c r="D26" s="18" t="s">
        <v>40</v>
      </c>
      <c r="E26" s="17" t="s">
        <v>41</v>
      </c>
      <c r="F26" t="s">
        <v>42</v>
      </c>
      <c r="G26" t="s">
        <v>11</v>
      </c>
      <c r="H26" s="15"/>
    </row>
    <row r="27" spans="2:8">
      <c r="B27" s="2"/>
      <c r="C27" s="18" t="s">
        <v>43</v>
      </c>
      <c r="D27" s="18" t="s">
        <v>44</v>
      </c>
      <c r="E27" s="17" t="s">
        <v>45</v>
      </c>
      <c r="F27" t="s">
        <v>22</v>
      </c>
      <c r="G27" t="s">
        <v>11</v>
      </c>
      <c r="H27" s="15"/>
    </row>
    <row r="28" spans="2:8" ht="56.45" customHeight="1">
      <c r="B28" s="2"/>
      <c r="C28" s="18" t="s">
        <v>46</v>
      </c>
      <c r="D28" s="18" t="s">
        <v>47</v>
      </c>
      <c r="E28" s="17" t="s">
        <v>48</v>
      </c>
      <c r="F28" t="s">
        <v>22</v>
      </c>
      <c r="G28" t="s">
        <v>11</v>
      </c>
      <c r="H28" s="15"/>
    </row>
    <row r="29" spans="2:8" ht="75">
      <c r="B29" s="2"/>
      <c r="C29" s="18" t="s">
        <v>49</v>
      </c>
      <c r="D29" s="18" t="s">
        <v>50</v>
      </c>
      <c r="E29" s="17" t="s">
        <v>51</v>
      </c>
      <c r="F29" t="s">
        <v>22</v>
      </c>
      <c r="G29" t="s">
        <v>11</v>
      </c>
      <c r="H29" s="15"/>
    </row>
    <row r="30" spans="2:8">
      <c r="B30" s="2"/>
      <c r="C30" s="18" t="s">
        <v>52</v>
      </c>
      <c r="D30" s="18" t="s">
        <v>53</v>
      </c>
      <c r="E30" s="17" t="s">
        <v>54</v>
      </c>
      <c r="F30" t="s">
        <v>32</v>
      </c>
      <c r="G30" t="s">
        <v>11</v>
      </c>
      <c r="H30" s="15"/>
    </row>
    <row r="31" spans="2:8" ht="30">
      <c r="B31" s="2"/>
      <c r="C31" s="18" t="s">
        <v>55</v>
      </c>
      <c r="D31" s="18" t="s">
        <v>56</v>
      </c>
      <c r="E31" s="17" t="s">
        <v>57</v>
      </c>
      <c r="F31" t="s">
        <v>22</v>
      </c>
      <c r="G31" t="s">
        <v>11</v>
      </c>
      <c r="H31" s="15"/>
    </row>
    <row r="32" spans="2:8">
      <c r="B32" s="2"/>
      <c r="C32" s="18" t="s">
        <v>58</v>
      </c>
      <c r="D32" s="18" t="s">
        <v>59</v>
      </c>
      <c r="E32" s="17" t="s">
        <v>60</v>
      </c>
      <c r="F32" t="s">
        <v>32</v>
      </c>
      <c r="G32" t="s">
        <v>11</v>
      </c>
      <c r="H32" s="15"/>
    </row>
    <row r="33" spans="2:8">
      <c r="B33" s="2"/>
      <c r="C33" s="18" t="s">
        <v>61</v>
      </c>
      <c r="D33" s="18" t="s">
        <v>62</v>
      </c>
      <c r="E33" s="17" t="s">
        <v>63</v>
      </c>
      <c r="F33" t="s">
        <v>32</v>
      </c>
      <c r="G33" t="s">
        <v>11</v>
      </c>
      <c r="H33" s="15"/>
    </row>
    <row r="34" spans="2:8">
      <c r="B34" s="2"/>
      <c r="C34" s="18" t="s">
        <v>64</v>
      </c>
      <c r="D34" s="18" t="s">
        <v>65</v>
      </c>
      <c r="E34" s="17" t="s">
        <v>66</v>
      </c>
      <c r="F34" t="s">
        <v>32</v>
      </c>
      <c r="G34" t="s">
        <v>11</v>
      </c>
      <c r="H34" s="15"/>
    </row>
    <row r="35" spans="2:8" ht="30">
      <c r="B35" s="2"/>
      <c r="C35" s="18" t="s">
        <v>67</v>
      </c>
      <c r="D35" s="18" t="s">
        <v>68</v>
      </c>
      <c r="E35" s="17" t="s">
        <v>69</v>
      </c>
      <c r="F35" t="s">
        <v>32</v>
      </c>
      <c r="G35" t="s">
        <v>11</v>
      </c>
      <c r="H35" s="15"/>
    </row>
    <row r="36" spans="2:8">
      <c r="B36" s="2"/>
      <c r="C36" s="18" t="s">
        <v>70</v>
      </c>
      <c r="D36" s="18" t="s">
        <v>71</v>
      </c>
      <c r="E36" s="17" t="s">
        <v>72</v>
      </c>
      <c r="F36" t="s">
        <v>32</v>
      </c>
      <c r="G36" t="s">
        <v>11</v>
      </c>
      <c r="H36" s="15"/>
    </row>
    <row r="37" spans="2:8">
      <c r="B37" s="2"/>
      <c r="C37" s="18" t="s">
        <v>73</v>
      </c>
      <c r="D37" s="18" t="s">
        <v>74</v>
      </c>
      <c r="E37" s="17" t="s">
        <v>75</v>
      </c>
      <c r="F37" t="s">
        <v>32</v>
      </c>
      <c r="G37" t="s">
        <v>11</v>
      </c>
      <c r="H37" s="15"/>
    </row>
    <row r="38" spans="2:8">
      <c r="B38" s="2"/>
      <c r="C38" s="18" t="s">
        <v>76</v>
      </c>
      <c r="D38" s="18" t="s">
        <v>77</v>
      </c>
      <c r="E38" s="17" t="s">
        <v>78</v>
      </c>
      <c r="F38" t="s">
        <v>32</v>
      </c>
      <c r="G38" t="s">
        <v>79</v>
      </c>
      <c r="H38" s="15"/>
    </row>
    <row r="39" spans="2:8">
      <c r="B39" s="2"/>
      <c r="C39" s="18" t="s">
        <v>80</v>
      </c>
      <c r="D39" s="18" t="s">
        <v>81</v>
      </c>
      <c r="E39" s="17" t="s">
        <v>82</v>
      </c>
      <c r="F39" t="s">
        <v>32</v>
      </c>
      <c r="G39" t="s">
        <v>83</v>
      </c>
      <c r="H39" s="15"/>
    </row>
    <row r="40" spans="2:8">
      <c r="B40" s="2"/>
      <c r="C40" s="18" t="s">
        <v>84</v>
      </c>
      <c r="D40" s="18" t="s">
        <v>85</v>
      </c>
      <c r="E40" s="17" t="s">
        <v>86</v>
      </c>
      <c r="F40" t="s">
        <v>32</v>
      </c>
      <c r="G40" t="s">
        <v>87</v>
      </c>
      <c r="H40" s="15"/>
    </row>
    <row r="41" spans="2:8" ht="30">
      <c r="B41" s="2"/>
      <c r="C41" s="18" t="s">
        <v>88</v>
      </c>
      <c r="D41" s="18" t="s">
        <v>89</v>
      </c>
      <c r="E41" s="17" t="s">
        <v>90</v>
      </c>
      <c r="F41" t="s">
        <v>22</v>
      </c>
      <c r="G41" t="s">
        <v>11</v>
      </c>
      <c r="H41" s="15"/>
    </row>
    <row r="42" spans="2:8">
      <c r="B42" s="2"/>
      <c r="C42" s="18" t="s">
        <v>91</v>
      </c>
      <c r="D42" s="18" t="s">
        <v>92</v>
      </c>
      <c r="E42" s="17" t="s">
        <v>93</v>
      </c>
      <c r="F42" t="s">
        <v>22</v>
      </c>
      <c r="G42" t="s">
        <v>11</v>
      </c>
      <c r="H42" s="15"/>
    </row>
    <row r="43" spans="2:8">
      <c r="B43" s="2"/>
      <c r="C43" s="18" t="s">
        <v>94</v>
      </c>
      <c r="D43" s="18" t="s">
        <v>95</v>
      </c>
      <c r="E43" s="17" t="s">
        <v>96</v>
      </c>
      <c r="F43" t="s">
        <v>22</v>
      </c>
      <c r="G43" t="s">
        <v>79</v>
      </c>
      <c r="H43" s="15"/>
    </row>
    <row r="44" spans="2:8">
      <c r="B44" s="2"/>
      <c r="C44" s="18" t="s">
        <v>97</v>
      </c>
      <c r="D44" s="18" t="s">
        <v>98</v>
      </c>
      <c r="E44" s="17" t="s">
        <v>99</v>
      </c>
      <c r="F44" t="s">
        <v>22</v>
      </c>
      <c r="G44" t="s">
        <v>83</v>
      </c>
      <c r="H44" s="15"/>
    </row>
    <row r="45" spans="2:8">
      <c r="B45" s="2"/>
      <c r="C45" s="18" t="s">
        <v>100</v>
      </c>
      <c r="D45" s="18" t="s">
        <v>101</v>
      </c>
      <c r="E45" s="17" t="s">
        <v>102</v>
      </c>
      <c r="F45" t="s">
        <v>22</v>
      </c>
      <c r="G45" t="s">
        <v>87</v>
      </c>
      <c r="H45" s="15"/>
    </row>
    <row r="46" spans="2:8">
      <c r="B46" s="2"/>
      <c r="C46" s="18" t="s">
        <v>103</v>
      </c>
      <c r="D46" s="18" t="s">
        <v>104</v>
      </c>
      <c r="E46" s="17" t="s">
        <v>105</v>
      </c>
      <c r="F46" t="s">
        <v>22</v>
      </c>
      <c r="G46" t="s">
        <v>106</v>
      </c>
      <c r="H46" s="15"/>
    </row>
    <row r="47" spans="2:8" ht="30">
      <c r="B47" s="2"/>
      <c r="C47" s="18" t="s">
        <v>107</v>
      </c>
      <c r="D47" s="18" t="s">
        <v>108</v>
      </c>
      <c r="E47" s="17" t="s">
        <v>109</v>
      </c>
      <c r="F47" t="s">
        <v>22</v>
      </c>
      <c r="G47" t="s">
        <v>110</v>
      </c>
      <c r="H47" s="15"/>
    </row>
    <row r="48" spans="2:8">
      <c r="B48" s="2"/>
      <c r="C48" s="16" t="s">
        <v>111</v>
      </c>
      <c r="D48" s="16"/>
      <c r="E48" s="16"/>
      <c r="F48" s="16"/>
      <c r="H48" s="15"/>
    </row>
    <row r="49" spans="2:8">
      <c r="B49" s="2"/>
      <c r="H49" s="15"/>
    </row>
    <row r="50" spans="2:8" ht="15.75" thickBot="1">
      <c r="B50" s="3"/>
      <c r="C50" s="87"/>
      <c r="D50" s="87"/>
      <c r="E50" s="87"/>
      <c r="F50" s="87"/>
      <c r="G50" s="87"/>
      <c r="H50" s="88"/>
    </row>
  </sheetData>
  <mergeCells count="4">
    <mergeCell ref="C5:H5"/>
    <mergeCell ref="C8:H8"/>
    <mergeCell ref="C6:H6"/>
    <mergeCell ref="C7:H7"/>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EDIT'!$K$3:$K$10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4FF0-3E34-4012-9603-8B1120715890}">
  <dimension ref="B3:S8"/>
  <sheetViews>
    <sheetView showGridLines="0" workbookViewId="0">
      <selection activeCell="C11" sqref="C11"/>
    </sheetView>
  </sheetViews>
  <sheetFormatPr defaultRowHeight="15"/>
  <sheetData>
    <row r="3" spans="2:19">
      <c r="B3" s="103" t="s">
        <v>112</v>
      </c>
      <c r="C3" s="104"/>
      <c r="D3" s="104"/>
      <c r="E3" s="104"/>
      <c r="F3" s="104"/>
      <c r="G3" s="104"/>
      <c r="H3" s="104"/>
      <c r="I3" s="104"/>
      <c r="J3" s="104"/>
      <c r="K3" s="104"/>
      <c r="L3" s="104"/>
      <c r="M3" s="104"/>
      <c r="N3" s="104"/>
      <c r="O3" s="104"/>
      <c r="P3" s="104"/>
      <c r="Q3" s="104"/>
      <c r="R3" s="104"/>
      <c r="S3" s="105"/>
    </row>
    <row r="4" spans="2:19">
      <c r="B4" s="106"/>
      <c r="C4" s="107"/>
      <c r="D4" s="107"/>
      <c r="E4" s="107"/>
      <c r="F4" s="107"/>
      <c r="G4" s="107"/>
      <c r="H4" s="107"/>
      <c r="I4" s="107"/>
      <c r="J4" s="107"/>
      <c r="K4" s="107"/>
      <c r="L4" s="107"/>
      <c r="M4" s="107"/>
      <c r="N4" s="107"/>
      <c r="O4" s="107"/>
      <c r="P4" s="107"/>
      <c r="Q4" s="107"/>
      <c r="R4" s="107"/>
      <c r="S4" s="108"/>
    </row>
    <row r="5" spans="2:19">
      <c r="B5" s="106"/>
      <c r="C5" s="107"/>
      <c r="D5" s="107"/>
      <c r="E5" s="107"/>
      <c r="F5" s="107"/>
      <c r="G5" s="107"/>
      <c r="H5" s="107"/>
      <c r="I5" s="107"/>
      <c r="J5" s="107"/>
      <c r="K5" s="107"/>
      <c r="L5" s="107"/>
      <c r="M5" s="107"/>
      <c r="N5" s="107"/>
      <c r="O5" s="107"/>
      <c r="P5" s="107"/>
      <c r="Q5" s="107"/>
      <c r="R5" s="107"/>
      <c r="S5" s="108"/>
    </row>
    <row r="6" spans="2:19">
      <c r="B6" s="106"/>
      <c r="C6" s="107"/>
      <c r="D6" s="107"/>
      <c r="E6" s="107"/>
      <c r="F6" s="107"/>
      <c r="G6" s="107"/>
      <c r="H6" s="107"/>
      <c r="I6" s="107"/>
      <c r="J6" s="107"/>
      <c r="K6" s="107"/>
      <c r="L6" s="107"/>
      <c r="M6" s="107"/>
      <c r="N6" s="107"/>
      <c r="O6" s="107"/>
      <c r="P6" s="107"/>
      <c r="Q6" s="107"/>
      <c r="R6" s="107"/>
      <c r="S6" s="108"/>
    </row>
    <row r="7" spans="2:19">
      <c r="B7" s="106"/>
      <c r="C7" s="107"/>
      <c r="D7" s="107"/>
      <c r="E7" s="107"/>
      <c r="F7" s="107"/>
      <c r="G7" s="107"/>
      <c r="H7" s="107"/>
      <c r="I7" s="107"/>
      <c r="J7" s="107"/>
      <c r="K7" s="107"/>
      <c r="L7" s="107"/>
      <c r="M7" s="107"/>
      <c r="N7" s="107"/>
      <c r="O7" s="107"/>
      <c r="P7" s="107"/>
      <c r="Q7" s="107"/>
      <c r="R7" s="107"/>
      <c r="S7" s="108"/>
    </row>
    <row r="8" spans="2:19">
      <c r="B8" s="109"/>
      <c r="C8" s="110"/>
      <c r="D8" s="110"/>
      <c r="E8" s="110"/>
      <c r="F8" s="110"/>
      <c r="G8" s="110"/>
      <c r="H8" s="110"/>
      <c r="I8" s="110"/>
      <c r="J8" s="110"/>
      <c r="K8" s="110"/>
      <c r="L8" s="110"/>
      <c r="M8" s="110"/>
      <c r="N8" s="110"/>
      <c r="O8" s="110"/>
      <c r="P8" s="110"/>
      <c r="Q8" s="110"/>
      <c r="R8" s="110"/>
      <c r="S8" s="111"/>
    </row>
  </sheetData>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1"/>
  <sheetViews>
    <sheetView showGridLines="0" tabSelected="1" zoomScaleNormal="100" workbookViewId="0">
      <pane ySplit="1" topLeftCell="Q2" activePane="bottomLeft" state="frozen"/>
      <selection pane="bottomLeft" activeCell="U143" sqref="S2:U143"/>
      <selection activeCell="C6" sqref="C6"/>
    </sheetView>
  </sheetViews>
  <sheetFormatPr defaultColWidth="9.140625" defaultRowHeight="12"/>
  <cols>
    <col min="1" max="1" width="8.5703125" style="34" customWidth="1"/>
    <col min="2" max="2" width="12.28515625" style="34" customWidth="1"/>
    <col min="3" max="3" width="23.85546875" style="34" customWidth="1"/>
    <col min="4" max="4" width="14.42578125" style="34" customWidth="1"/>
    <col min="5" max="5" width="19.42578125" style="35" customWidth="1"/>
    <col min="6" max="6" width="18.85546875" style="35" bestFit="1" customWidth="1"/>
    <col min="7" max="7" width="12.5703125" style="35" customWidth="1"/>
    <col min="8" max="8" width="22.42578125" style="34" customWidth="1"/>
    <col min="9" max="9" width="9.5703125" style="34" customWidth="1"/>
    <col min="10" max="10" width="14.7109375" style="34" customWidth="1"/>
    <col min="11" max="11" width="8.85546875" style="34" customWidth="1"/>
    <col min="12" max="12" width="21.42578125" style="36" customWidth="1"/>
    <col min="13" max="13" width="18.85546875" style="36" customWidth="1"/>
    <col min="14" max="14" width="14.42578125" style="36" customWidth="1"/>
    <col min="15" max="15" width="13.42578125" style="34" customWidth="1"/>
    <col min="16" max="16" width="13.140625" style="34" customWidth="1"/>
    <col min="17" max="17" width="26" style="35" customWidth="1"/>
    <col min="18" max="18" width="15.5703125" style="36" customWidth="1"/>
    <col min="19" max="19" width="10.140625" style="34" customWidth="1"/>
    <col min="20" max="20" width="13.42578125" style="34" customWidth="1"/>
    <col min="21" max="21" width="17.42578125" style="34" customWidth="1"/>
    <col min="22" max="22" width="70.42578125" style="34" customWidth="1"/>
    <col min="23" max="23" width="86.140625" style="38" customWidth="1"/>
    <col min="24" max="25" width="22.42578125" style="36" customWidth="1"/>
    <col min="26" max="26" width="21.28515625" style="36" customWidth="1"/>
    <col min="27" max="27" width="12" style="37" customWidth="1"/>
    <col min="28" max="28" width="45.42578125" style="36" customWidth="1"/>
    <col min="29" max="29" width="16.85546875" style="34" bestFit="1" customWidth="1"/>
    <col min="30" max="30" width="6.42578125" style="34" bestFit="1" customWidth="1"/>
    <col min="31" max="31" width="12.85546875" style="34" bestFit="1" customWidth="1"/>
    <col min="32" max="32" width="8.5703125" style="34" customWidth="1"/>
    <col min="33" max="34" width="8.42578125" style="34" bestFit="1" customWidth="1"/>
    <col min="35" max="16384" width="9.140625" style="39"/>
  </cols>
  <sheetData>
    <row r="1" spans="1:34" s="42" customFormat="1" ht="41.25" customHeight="1">
      <c r="A1" s="41" t="s">
        <v>20</v>
      </c>
      <c r="B1" s="41" t="s">
        <v>12</v>
      </c>
      <c r="C1" s="41" t="s">
        <v>27</v>
      </c>
      <c r="D1" s="41" t="s">
        <v>30</v>
      </c>
      <c r="E1" s="41" t="s">
        <v>34</v>
      </c>
      <c r="F1" s="41" t="s">
        <v>37</v>
      </c>
      <c r="G1" s="41" t="s">
        <v>40</v>
      </c>
      <c r="H1" s="41" t="s">
        <v>44</v>
      </c>
      <c r="I1" s="41" t="s">
        <v>47</v>
      </c>
      <c r="J1" s="41" t="s">
        <v>50</v>
      </c>
      <c r="K1" s="41" t="s">
        <v>53</v>
      </c>
      <c r="L1" s="41" t="s">
        <v>56</v>
      </c>
      <c r="M1" s="41" t="s">
        <v>59</v>
      </c>
      <c r="N1" s="41" t="s">
        <v>62</v>
      </c>
      <c r="O1" s="41" t="s">
        <v>65</v>
      </c>
      <c r="P1" s="41" t="s">
        <v>68</v>
      </c>
      <c r="Q1" s="41" t="s">
        <v>71</v>
      </c>
      <c r="R1" s="41" t="s">
        <v>74</v>
      </c>
      <c r="S1" s="41" t="s">
        <v>77</v>
      </c>
      <c r="T1" s="41" t="s">
        <v>81</v>
      </c>
      <c r="U1" s="41" t="s">
        <v>85</v>
      </c>
      <c r="V1" s="41" t="s">
        <v>113</v>
      </c>
      <c r="W1" s="41" t="s">
        <v>114</v>
      </c>
      <c r="X1" s="41" t="s">
        <v>115</v>
      </c>
      <c r="Y1" s="41" t="s">
        <v>116</v>
      </c>
      <c r="Z1" s="41" t="s">
        <v>117</v>
      </c>
      <c r="AA1" s="41" t="s">
        <v>104</v>
      </c>
      <c r="AB1" s="41" t="s">
        <v>108</v>
      </c>
      <c r="AC1" s="41" t="s">
        <v>118</v>
      </c>
      <c r="AD1" s="41" t="s">
        <v>119</v>
      </c>
      <c r="AE1" s="41" t="s">
        <v>120</v>
      </c>
      <c r="AF1" s="41" t="s">
        <v>121</v>
      </c>
      <c r="AG1" s="41" t="s">
        <v>122</v>
      </c>
      <c r="AH1" s="41" t="s">
        <v>123</v>
      </c>
    </row>
    <row r="2" spans="1:34" ht="108">
      <c r="A2" s="43" t="str">
        <f>'READ ME FIRST'!$D$12</f>
        <v>PGE</v>
      </c>
      <c r="B2" s="44">
        <f>'READ ME FIRST'!$D$15</f>
        <v>44317</v>
      </c>
      <c r="C2" s="45" t="s">
        <v>124</v>
      </c>
      <c r="D2" s="46" t="str">
        <f>IF(Table2[[#This Row],[WMPInitiativeCategory]]="", "",INDEX('Initiative mapping-DO NOT EDIT'!$I$3:$I$13, MATCH(Table2[[#This Row],[WMPInitiativeCategory]],'Initiative mapping-DO NOT EDIT'!$H$3:$H$13,0)))</f>
        <v>7.3.1.</v>
      </c>
      <c r="E2" s="47" t="s">
        <v>125</v>
      </c>
      <c r="F2" s="47"/>
      <c r="G2" s="43">
        <f>IF(Table2[[#This Row],[WMPInitiativeActivity]]="","x",IF(Table2[[#This Row],[WMPInitiativeActivity]]="other", Table2[[#This Row],[ActivityNameifOther]], INDEX('Initiative mapping-DO NOT EDIT'!$C$3:$C$92,MATCH(Table2[[#This Row],[WMPInitiativeActivity]],'Initiative mapping-DO NOT EDIT'!$D$3:$D$92,0))))</f>
        <v>1</v>
      </c>
      <c r="H2" s="48" t="s">
        <v>126</v>
      </c>
      <c r="I2" s="49"/>
      <c r="J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Mapping_A summarized risk map that shows the overall ignition probability and estimated wildfire consequence along the electric lines and equipment  __2021</v>
      </c>
      <c r="K2" s="51">
        <v>372</v>
      </c>
      <c r="L2" s="52"/>
      <c r="M2" s="53"/>
      <c r="N2" s="53"/>
      <c r="O2" s="54"/>
      <c r="P2" s="54"/>
      <c r="Q2" s="54"/>
      <c r="R2" s="53"/>
      <c r="S2" s="54"/>
      <c r="T2" s="54"/>
      <c r="U2" s="54"/>
      <c r="V2" s="45" t="s">
        <v>127</v>
      </c>
      <c r="W2" s="52" t="s">
        <v>128</v>
      </c>
      <c r="X2" s="52"/>
      <c r="Y2" s="52"/>
      <c r="Z2" s="52"/>
      <c r="AA2" s="55" t="s">
        <v>129</v>
      </c>
      <c r="AB2" s="52"/>
      <c r="AC2" s="57"/>
      <c r="AD2" s="57"/>
      <c r="AE2" s="40"/>
      <c r="AF2" s="58"/>
      <c r="AG2" s="59"/>
      <c r="AH2" s="59"/>
    </row>
    <row r="3" spans="1:34" ht="120">
      <c r="A3" s="43" t="str">
        <f>'READ ME FIRST'!$D$12</f>
        <v>PGE</v>
      </c>
      <c r="B3" s="44">
        <f>'READ ME FIRST'!$D$15</f>
        <v>44317</v>
      </c>
      <c r="C3" s="45" t="s">
        <v>124</v>
      </c>
      <c r="D3" s="46" t="str">
        <f>IF(Table2[[#This Row],[WMPInitiativeCategory]]="", "",INDEX('Initiative mapping-DO NOT EDIT'!$I$3:$I$13, MATCH(Table2[[#This Row],[WMPInitiativeCategory]],'Initiative mapping-DO NOT EDIT'!$H$3:$H$13,0)))</f>
        <v>7.3.1.</v>
      </c>
      <c r="E3" s="47" t="s">
        <v>130</v>
      </c>
      <c r="F3" s="47"/>
      <c r="G3" s="43">
        <f>IF(Table2[[#This Row],[WMPInitiativeActivity]]="","x",IF(Table2[[#This Row],[WMPInitiativeActivity]]="other", Table2[[#This Row],[ActivityNameifOther]], INDEX('Initiative mapping-DO NOT EDIT'!$C$3:$C$92,MATCH(Table2[[#This Row],[WMPInitiativeActivity]],'Initiative mapping-DO NOT EDIT'!$D$3:$D$92,0))))</f>
        <v>2</v>
      </c>
      <c r="H3" s="48" t="s">
        <v>130</v>
      </c>
      <c r="I3" s="49"/>
      <c r="J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Mapping_Climate-driven risk map and modelling based on various relevant weather scenarios __2021</v>
      </c>
      <c r="K3" s="51">
        <v>375</v>
      </c>
      <c r="L3" s="52"/>
      <c r="M3" s="53"/>
      <c r="N3" s="53"/>
      <c r="O3" s="54"/>
      <c r="P3" s="54"/>
      <c r="Q3" s="54"/>
      <c r="R3" s="53"/>
      <c r="S3" s="54"/>
      <c r="T3" s="54"/>
      <c r="U3" s="54"/>
      <c r="V3" s="45" t="s">
        <v>131</v>
      </c>
      <c r="W3" s="52" t="s">
        <v>132</v>
      </c>
      <c r="X3" s="52"/>
      <c r="Y3" s="52"/>
      <c r="Z3" s="52"/>
      <c r="AA3" s="55" t="s">
        <v>129</v>
      </c>
      <c r="AB3" s="52"/>
      <c r="AC3" s="57"/>
      <c r="AD3" s="57"/>
      <c r="AE3" s="40"/>
      <c r="AF3" s="58"/>
      <c r="AG3" s="59"/>
      <c r="AH3" s="59"/>
    </row>
    <row r="4" spans="1:34" ht="360">
      <c r="A4" s="43" t="str">
        <f>'READ ME FIRST'!$D$12</f>
        <v>PGE</v>
      </c>
      <c r="B4" s="44">
        <f>'READ ME FIRST'!$D$15</f>
        <v>44317</v>
      </c>
      <c r="C4" s="47" t="s">
        <v>133</v>
      </c>
      <c r="D4" s="46" t="str">
        <f>IF(Table2[[#This Row],[WMPInitiativeCategory]]="", "",INDEX('Initiative mapping-DO NOT EDIT'!$I$3:$I$13, MATCH(Table2[[#This Row],[WMPInitiativeCategory]],'Initiative mapping-DO NOT EDIT'!$H$3:$H$13,0)))</f>
        <v>7.3.7.</v>
      </c>
      <c r="E4" s="47" t="s">
        <v>134</v>
      </c>
      <c r="F4" s="47"/>
      <c r="G4" s="43">
        <f>IF(Table2[[#This Row],[WMPInitiativeActivity]]="","x",IF(Table2[[#This Row],[WMPInitiativeActivity]]="other", Table2[[#This Row],[ActivityNameifOther]], INDEX('Initiative mapping-DO NOT EDIT'!$C$3:$C$92,MATCH(Table2[[#This Row],[WMPInitiativeActivity]],'Initiative mapping-DO NOT EDIT'!$D$3:$D$92,0))))</f>
        <v>1</v>
      </c>
      <c r="H4" s="47" t="s">
        <v>134</v>
      </c>
      <c r="I4" s="49"/>
      <c r="J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Governance_Centralized repository for data __2021</v>
      </c>
      <c r="K4" s="51">
        <v>703</v>
      </c>
      <c r="L4" s="52"/>
      <c r="M4" s="53"/>
      <c r="N4" s="53"/>
      <c r="O4" s="54"/>
      <c r="P4" s="54"/>
      <c r="Q4" s="54"/>
      <c r="R4" s="53"/>
      <c r="S4" s="54"/>
      <c r="T4" s="54"/>
      <c r="U4" s="54"/>
      <c r="V4" s="45" t="s">
        <v>135</v>
      </c>
      <c r="W4" s="52" t="s">
        <v>136</v>
      </c>
      <c r="X4" s="61"/>
      <c r="Y4" s="61"/>
      <c r="Z4" s="52"/>
      <c r="AA4" s="55" t="s">
        <v>129</v>
      </c>
      <c r="AB4" s="52"/>
      <c r="AC4" s="57"/>
      <c r="AD4" s="57"/>
      <c r="AE4" s="40"/>
      <c r="AF4" s="62"/>
      <c r="AG4" s="59"/>
      <c r="AH4" s="59"/>
    </row>
    <row r="5" spans="1:34" ht="84">
      <c r="A5" s="43" t="str">
        <f>'READ ME FIRST'!$D$12</f>
        <v>PGE</v>
      </c>
      <c r="B5" s="44">
        <f>'READ ME FIRST'!$D$15</f>
        <v>44317</v>
      </c>
      <c r="C5" s="47" t="s">
        <v>137</v>
      </c>
      <c r="D5" s="46" t="str">
        <f>IF(Table2[[#This Row],[WMPInitiativeCategory]]="", "",INDEX('Initiative mapping-DO NOT EDIT'!$I$3:$I$13, MATCH(Table2[[#This Row],[WMPInitiativeCategory]],'Initiative mapping-DO NOT EDIT'!$H$3:$H$13,0)))</f>
        <v>7.3.10.</v>
      </c>
      <c r="E5" s="47" t="s">
        <v>138</v>
      </c>
      <c r="F5" s="47"/>
      <c r="G5" s="43">
        <f>IF(Table2[[#This Row],[WMPInitiativeActivity]]="","x",IF(Table2[[#This Row],[WMPInitiativeActivity]]="other", Table2[[#This Row],[ActivityNameifOther]], INDEX('Initiative mapping-DO NOT EDIT'!$C$3:$C$92,MATCH(Table2[[#This Row],[WMPInitiativeActivity]],'Initiative mapping-DO NOT EDIT'!$D$3:$D$92,0))))</f>
        <v>3</v>
      </c>
      <c r="H5" s="47" t="s">
        <v>138</v>
      </c>
      <c r="I5" s="49"/>
      <c r="J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with suppression agencies __2021</v>
      </c>
      <c r="K5" s="51">
        <v>835</v>
      </c>
      <c r="L5" s="52"/>
      <c r="M5" s="53"/>
      <c r="N5" s="53"/>
      <c r="O5" s="54"/>
      <c r="P5" s="54"/>
      <c r="Q5" s="54"/>
      <c r="R5" s="53"/>
      <c r="S5" s="54"/>
      <c r="T5" s="54"/>
      <c r="U5" s="54"/>
      <c r="V5" s="45" t="s">
        <v>139</v>
      </c>
      <c r="W5" s="63" t="s">
        <v>140</v>
      </c>
      <c r="X5" s="61"/>
      <c r="Y5" s="61"/>
      <c r="Z5" s="52"/>
      <c r="AA5" s="55" t="s">
        <v>129</v>
      </c>
      <c r="AB5" s="52"/>
      <c r="AC5" s="57"/>
      <c r="AD5" s="57"/>
      <c r="AE5" s="40"/>
      <c r="AF5" s="62"/>
      <c r="AG5" s="59"/>
      <c r="AH5" s="59"/>
    </row>
    <row r="6" spans="1:34" ht="84">
      <c r="A6" s="43" t="str">
        <f>'READ ME FIRST'!$D$12</f>
        <v>PGE</v>
      </c>
      <c r="B6" s="44">
        <f>'READ ME FIRST'!$D$15</f>
        <v>44317</v>
      </c>
      <c r="C6" s="47" t="s">
        <v>137</v>
      </c>
      <c r="D6" s="46" t="str">
        <f>IF(Table2[[#This Row],[WMPInitiativeCategory]]="", "",INDEX('Initiative mapping-DO NOT EDIT'!$I$3:$I$13, MATCH(Table2[[#This Row],[WMPInitiativeCategory]],'Initiative mapping-DO NOT EDIT'!$H$3:$H$13,0)))</f>
        <v>7.3.10.</v>
      </c>
      <c r="E6" s="47" t="s">
        <v>141</v>
      </c>
      <c r="F6" s="47"/>
      <c r="G6" s="43">
        <f>IF(Table2[[#This Row],[WMPInitiativeActivity]]="","x",IF(Table2[[#This Row],[WMPInitiativeActivity]]="other", Table2[[#This Row],[ActivityNameifOther]], INDEX('Initiative mapping-DO NOT EDIT'!$C$3:$C$92,MATCH(Table2[[#This Row],[WMPInitiativeActivity]],'Initiative mapping-DO NOT EDIT'!$D$3:$D$92,0))))</f>
        <v>4</v>
      </c>
      <c r="H6" s="47" t="s">
        <v>141</v>
      </c>
      <c r="I6" s="49"/>
      <c r="J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Engagement_Forest service and fuel reduction cooperation and joint roadmap __2021</v>
      </c>
      <c r="K6" s="51">
        <v>838</v>
      </c>
      <c r="L6" s="52"/>
      <c r="M6" s="53"/>
      <c r="N6" s="53"/>
      <c r="O6" s="54"/>
      <c r="P6" s="54"/>
      <c r="Q6" s="54"/>
      <c r="R6" s="53"/>
      <c r="S6" s="54"/>
      <c r="T6" s="54"/>
      <c r="U6" s="54"/>
      <c r="V6" s="45" t="s">
        <v>142</v>
      </c>
      <c r="W6" s="63" t="s">
        <v>143</v>
      </c>
      <c r="X6" s="61"/>
      <c r="Y6" s="61"/>
      <c r="Z6" s="52"/>
      <c r="AA6" s="55" t="s">
        <v>129</v>
      </c>
      <c r="AB6" s="52"/>
      <c r="AC6" s="57"/>
      <c r="AD6" s="57"/>
      <c r="AE6" s="40"/>
      <c r="AF6" s="62"/>
      <c r="AG6" s="59"/>
      <c r="AH6" s="59"/>
    </row>
    <row r="7" spans="1:34" ht="36">
      <c r="A7" s="43" t="str">
        <f>'READ ME FIRST'!$D$12</f>
        <v>PGE</v>
      </c>
      <c r="B7" s="44">
        <f>'READ ME FIRST'!$D$15</f>
        <v>44317</v>
      </c>
      <c r="C7" s="45" t="s">
        <v>144</v>
      </c>
      <c r="D7" s="46" t="str">
        <f>IF(Table2[[#This Row],[WMPInitiativeCategory]]="", "",INDEX('Initiative mapping-DO NOT EDIT'!$I$3:$I$13, MATCH(Table2[[#This Row],[WMPInitiativeCategory]],'Initiative mapping-DO NOT EDIT'!$H$3:$H$13,0)))</f>
        <v>7.3.2.</v>
      </c>
      <c r="E7" s="47" t="s">
        <v>145</v>
      </c>
      <c r="F7" s="47"/>
      <c r="G7" s="43">
        <f>IF(Table2[[#This Row],[WMPInitiativeActivity]]="","x",IF(Table2[[#This Row],[WMPInitiativeActivity]]="other", Table2[[#This Row],[ActivityNameifOther]], INDEX('Initiative mapping-DO NOT EDIT'!$C$3:$C$92,MATCH(Table2[[#This Row],[WMPInitiativeActivity]],'Initiative mapping-DO NOT EDIT'!$D$3:$D$92,0))))</f>
        <v>1</v>
      </c>
      <c r="H7" s="47" t="s">
        <v>146</v>
      </c>
      <c r="I7" s="49"/>
      <c r="J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7" s="51">
        <v>416</v>
      </c>
      <c r="L7" s="52"/>
      <c r="M7" s="53"/>
      <c r="N7" s="53"/>
      <c r="O7" s="53" t="s">
        <v>147</v>
      </c>
      <c r="P7" s="54"/>
      <c r="Q7" s="54"/>
      <c r="R7" s="53"/>
      <c r="S7" s="54"/>
      <c r="T7" s="54"/>
      <c r="U7" s="54"/>
      <c r="V7" s="45" t="s">
        <v>148</v>
      </c>
      <c r="W7" s="52" t="s">
        <v>149</v>
      </c>
      <c r="X7" s="52"/>
      <c r="Y7" s="52"/>
      <c r="Z7" s="52"/>
      <c r="AA7" s="55" t="s">
        <v>150</v>
      </c>
      <c r="AB7" s="52"/>
      <c r="AC7" s="57"/>
      <c r="AD7" s="57"/>
      <c r="AE7" s="40"/>
      <c r="AF7" s="62"/>
      <c r="AG7" s="59"/>
      <c r="AH7" s="59"/>
    </row>
    <row r="8" spans="1:34" ht="72">
      <c r="A8" s="43" t="str">
        <f>'READ ME FIRST'!$D$12</f>
        <v>PGE</v>
      </c>
      <c r="B8" s="44">
        <f>'READ ME FIRST'!$D$15</f>
        <v>44317</v>
      </c>
      <c r="C8" s="47" t="s">
        <v>144</v>
      </c>
      <c r="D8" s="46" t="str">
        <f>IF(Table2[[#This Row],[WMPInitiativeCategory]]="", "",INDEX('Initiative mapping-DO NOT EDIT'!$I$3:$I$13, MATCH(Table2[[#This Row],[WMPInitiativeCategory]],'Initiative mapping-DO NOT EDIT'!$H$3:$H$13,0)))</f>
        <v>7.3.2.</v>
      </c>
      <c r="E8" s="47" t="s">
        <v>145</v>
      </c>
      <c r="F8" s="47"/>
      <c r="G8" s="43">
        <f>IF(Table2[[#This Row],[WMPInitiativeActivity]]="","x",IF(Table2[[#This Row],[WMPInitiativeActivity]]="other", Table2[[#This Row],[ActivityNameifOther]], INDEX('Initiative mapping-DO NOT EDIT'!$C$3:$C$92,MATCH(Table2[[#This Row],[WMPInitiativeActivity]],'Initiative mapping-DO NOT EDIT'!$D$3:$D$92,0))))</f>
        <v>1</v>
      </c>
      <c r="H8" s="47" t="s">
        <v>151</v>
      </c>
      <c r="I8" s="49"/>
      <c r="J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8" s="51">
        <v>422</v>
      </c>
      <c r="L8" s="52"/>
      <c r="M8" s="53"/>
      <c r="N8" s="53"/>
      <c r="O8" s="53" t="s">
        <v>147</v>
      </c>
      <c r="P8" s="54"/>
      <c r="Q8" s="54"/>
      <c r="R8" s="53"/>
      <c r="S8" s="54"/>
      <c r="T8" s="54"/>
      <c r="U8" s="54"/>
      <c r="V8" s="45" t="s">
        <v>152</v>
      </c>
      <c r="W8" s="63" t="s">
        <v>153</v>
      </c>
      <c r="X8" s="52"/>
      <c r="Y8" s="52"/>
      <c r="Z8" s="52"/>
      <c r="AA8" s="55" t="s">
        <v>129</v>
      </c>
      <c r="AB8" s="52"/>
      <c r="AC8" s="57"/>
      <c r="AD8" s="57"/>
      <c r="AE8" s="40"/>
      <c r="AF8" s="62"/>
      <c r="AG8" s="59"/>
      <c r="AH8" s="59"/>
    </row>
    <row r="9" spans="1:34" ht="84">
      <c r="A9" s="43" t="str">
        <f>'READ ME FIRST'!$D$12</f>
        <v>PGE</v>
      </c>
      <c r="B9" s="44">
        <f>'READ ME FIRST'!$D$15</f>
        <v>44317</v>
      </c>
      <c r="C9" s="47" t="s">
        <v>144</v>
      </c>
      <c r="D9" s="46" t="str">
        <f>IF(Table2[[#This Row],[WMPInitiativeCategory]]="", "",INDEX('Initiative mapping-DO NOT EDIT'!$I$3:$I$13, MATCH(Table2[[#This Row],[WMPInitiativeCategory]],'Initiative mapping-DO NOT EDIT'!$H$3:$H$13,0)))</f>
        <v>7.3.2.</v>
      </c>
      <c r="E9" s="47" t="s">
        <v>145</v>
      </c>
      <c r="F9" s="47"/>
      <c r="G9" s="43">
        <f>IF(Table2[[#This Row],[WMPInitiativeActivity]]="","x",IF(Table2[[#This Row],[WMPInitiativeActivity]]="other", Table2[[#This Row],[ActivityNameifOther]], INDEX('Initiative mapping-DO NOT EDIT'!$C$3:$C$92,MATCH(Table2[[#This Row],[WMPInitiativeActivity]],'Initiative mapping-DO NOT EDIT'!$D$3:$D$92,0))))</f>
        <v>1</v>
      </c>
      <c r="H9" s="47" t="s">
        <v>154</v>
      </c>
      <c r="I9" s="49"/>
      <c r="J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9" s="51">
        <v>422</v>
      </c>
      <c r="L9" s="52"/>
      <c r="M9" s="53"/>
      <c r="N9" s="53"/>
      <c r="O9" s="53" t="s">
        <v>147</v>
      </c>
      <c r="P9" s="54"/>
      <c r="Q9" s="54"/>
      <c r="R9" s="53"/>
      <c r="S9" s="54"/>
      <c r="T9" s="54"/>
      <c r="U9" s="54"/>
      <c r="V9" s="45" t="s">
        <v>155</v>
      </c>
      <c r="W9" s="52" t="s">
        <v>156</v>
      </c>
      <c r="X9" s="55"/>
      <c r="Y9" s="56"/>
      <c r="Z9" s="60"/>
      <c r="AA9" s="55" t="s">
        <v>129</v>
      </c>
      <c r="AB9" s="52"/>
      <c r="AC9" s="57"/>
      <c r="AD9" s="57"/>
      <c r="AE9" s="40"/>
      <c r="AF9" s="62"/>
      <c r="AG9" s="59"/>
      <c r="AH9" s="59"/>
    </row>
    <row r="10" spans="1:34" ht="96">
      <c r="A10" s="43" t="str">
        <f>'READ ME FIRST'!$D$12</f>
        <v>PGE</v>
      </c>
      <c r="B10" s="44">
        <f>'READ ME FIRST'!$D$15</f>
        <v>44317</v>
      </c>
      <c r="C10" s="47" t="s">
        <v>144</v>
      </c>
      <c r="D10" s="46" t="str">
        <f>IF(Table2[[#This Row],[WMPInitiativeCategory]]="", "",INDEX('Initiative mapping-DO NOT EDIT'!$I$3:$I$13, MATCH(Table2[[#This Row],[WMPInitiativeCategory]],'Initiative mapping-DO NOT EDIT'!$H$3:$H$13,0)))</f>
        <v>7.3.2.</v>
      </c>
      <c r="E10" s="47" t="s">
        <v>157</v>
      </c>
      <c r="F10" s="47"/>
      <c r="G10" s="43">
        <f>IF(Table2[[#This Row],[WMPInitiativeActivity]]="","x",IF(Table2[[#This Row],[WMPInitiativeActivity]]="other", Table2[[#This Row],[ActivityNameifOther]], INDEX('Initiative mapping-DO NOT EDIT'!$C$3:$C$92,MATCH(Table2[[#This Row],[WMPInitiativeActivity]],'Initiative mapping-DO NOT EDIT'!$D$3:$D$92,0))))</f>
        <v>2</v>
      </c>
      <c r="H10" s="47" t="s">
        <v>158</v>
      </c>
      <c r="I10" s="49"/>
      <c r="J1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 s="51">
        <v>438</v>
      </c>
      <c r="L10" s="52"/>
      <c r="M10" s="53"/>
      <c r="N10" s="53"/>
      <c r="O10" s="54"/>
      <c r="P10" s="54"/>
      <c r="Q10" s="54"/>
      <c r="R10" s="53"/>
      <c r="S10" s="54"/>
      <c r="T10" s="54"/>
      <c r="U10" s="54"/>
      <c r="V10" s="45" t="s">
        <v>159</v>
      </c>
      <c r="W10" s="52" t="s">
        <v>160</v>
      </c>
      <c r="X10" s="52"/>
      <c r="Y10" s="52"/>
      <c r="Z10" s="52"/>
      <c r="AA10" s="55" t="s">
        <v>161</v>
      </c>
      <c r="AB10" s="52" t="s">
        <v>162</v>
      </c>
      <c r="AC10" s="57"/>
      <c r="AD10" s="57"/>
      <c r="AE10" s="40"/>
      <c r="AF10" s="62"/>
      <c r="AG10" s="59"/>
      <c r="AH10" s="59"/>
    </row>
    <row r="11" spans="1:34" s="64" customFormat="1" ht="120">
      <c r="A11" s="43" t="str">
        <f>'READ ME FIRST'!$D$12</f>
        <v>PGE</v>
      </c>
      <c r="B11" s="44">
        <f>'READ ME FIRST'!$D$15</f>
        <v>44317</v>
      </c>
      <c r="C11" s="47" t="s">
        <v>144</v>
      </c>
      <c r="D11" s="46" t="str">
        <f>IF(Table2[[#This Row],[WMPInitiativeCategory]]="", "",INDEX('Initiative mapping-DO NOT EDIT'!$I$3:$I$13, MATCH(Table2[[#This Row],[WMPInitiativeCategory]],'Initiative mapping-DO NOT EDIT'!$H$3:$H$13,0)))</f>
        <v>7.3.2.</v>
      </c>
      <c r="E11" s="47" t="s">
        <v>157</v>
      </c>
      <c r="F11" s="47"/>
      <c r="G11" s="43">
        <f>IF(Table2[[#This Row],[WMPInitiativeActivity]]="","x",IF(Table2[[#This Row],[WMPInitiativeActivity]]="other", Table2[[#This Row],[ActivityNameifOther]], INDEX('Initiative mapping-DO NOT EDIT'!$C$3:$C$92,MATCH(Table2[[#This Row],[WMPInitiativeActivity]],'Initiative mapping-DO NOT EDIT'!$D$3:$D$92,0))))</f>
        <v>2</v>
      </c>
      <c r="H11" s="47" t="s">
        <v>163</v>
      </c>
      <c r="I11" s="49"/>
      <c r="J1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1" s="51">
        <v>442</v>
      </c>
      <c r="L11" s="52"/>
      <c r="M11" s="53"/>
      <c r="N11" s="53"/>
      <c r="O11" s="54"/>
      <c r="P11" s="54"/>
      <c r="Q11" s="54"/>
      <c r="R11" s="53"/>
      <c r="S11" s="54"/>
      <c r="T11" s="54"/>
      <c r="U11" s="54"/>
      <c r="V11" s="45" t="s">
        <v>164</v>
      </c>
      <c r="W11" s="52" t="s">
        <v>165</v>
      </c>
      <c r="X11" s="52"/>
      <c r="Y11" s="52"/>
      <c r="Z11" s="52"/>
      <c r="AA11" s="55" t="s">
        <v>129</v>
      </c>
      <c r="AB11" s="52"/>
      <c r="AC11" s="57"/>
      <c r="AD11" s="57"/>
      <c r="AE11" s="40"/>
      <c r="AF11" s="62"/>
      <c r="AG11" s="59"/>
      <c r="AH11" s="59"/>
    </row>
    <row r="12" spans="1:34" s="64" customFormat="1" ht="216">
      <c r="A12" s="43" t="str">
        <f>'READ ME FIRST'!$D$12</f>
        <v>PGE</v>
      </c>
      <c r="B12" s="44">
        <f>'READ ME FIRST'!$D$15</f>
        <v>44317</v>
      </c>
      <c r="C12" s="47" t="s">
        <v>144</v>
      </c>
      <c r="D12" s="46" t="str">
        <f>IF(Table2[[#This Row],[WMPInitiativeCategory]]="", "",INDEX('Initiative mapping-DO NOT EDIT'!$I$3:$I$13, MATCH(Table2[[#This Row],[WMPInitiativeCategory]],'Initiative mapping-DO NOT EDIT'!$H$3:$H$13,0)))</f>
        <v>7.3.2.</v>
      </c>
      <c r="E12" s="47" t="s">
        <v>157</v>
      </c>
      <c r="F12" s="47"/>
      <c r="G12" s="43">
        <f>IF(Table2[[#This Row],[WMPInitiativeActivity]]="","x",IF(Table2[[#This Row],[WMPInitiativeActivity]]="other", Table2[[#This Row],[ActivityNameifOther]], INDEX('Initiative mapping-DO NOT EDIT'!$C$3:$C$92,MATCH(Table2[[#This Row],[WMPInitiativeActivity]],'Initiative mapping-DO NOT EDIT'!$D$3:$D$92,0))))</f>
        <v>2</v>
      </c>
      <c r="H12" s="47" t="s">
        <v>166</v>
      </c>
      <c r="I12" s="49"/>
      <c r="J1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2" s="51">
        <v>446</v>
      </c>
      <c r="L12" s="52" t="s">
        <v>167</v>
      </c>
      <c r="M12" s="53">
        <v>50</v>
      </c>
      <c r="N12" s="53">
        <v>0</v>
      </c>
      <c r="O12" s="54"/>
      <c r="P12" s="54"/>
      <c r="Q12" s="54"/>
      <c r="R12" s="53">
        <v>0</v>
      </c>
      <c r="S12" s="54"/>
      <c r="T12" s="54"/>
      <c r="U12" s="54"/>
      <c r="V12" s="45" t="s">
        <v>168</v>
      </c>
      <c r="W12" s="65" t="s">
        <v>169</v>
      </c>
      <c r="X12" s="52"/>
      <c r="Y12" s="52"/>
      <c r="Z12" s="52"/>
      <c r="AA12" s="55" t="s">
        <v>129</v>
      </c>
      <c r="AB12" s="52"/>
      <c r="AC12" s="57"/>
      <c r="AD12" s="57"/>
      <c r="AE12" s="40"/>
      <c r="AF12" s="62"/>
      <c r="AG12" s="59"/>
      <c r="AH12" s="59"/>
    </row>
    <row r="13" spans="1:34" s="64" customFormat="1" ht="60">
      <c r="A13" s="43" t="str">
        <f>'READ ME FIRST'!$D$12</f>
        <v>PGE</v>
      </c>
      <c r="B13" s="44">
        <f>'READ ME FIRST'!$D$15</f>
        <v>44317</v>
      </c>
      <c r="C13" s="47" t="s">
        <v>144</v>
      </c>
      <c r="D13" s="46" t="str">
        <f>IF(Table2[[#This Row],[WMPInitiativeCategory]]="", "",INDEX('Initiative mapping-DO NOT EDIT'!$I$3:$I$13, MATCH(Table2[[#This Row],[WMPInitiativeCategory]],'Initiative mapping-DO NOT EDIT'!$H$3:$H$13,0)))</f>
        <v>7.3.2.</v>
      </c>
      <c r="E13" s="47" t="s">
        <v>170</v>
      </c>
      <c r="F13" s="47"/>
      <c r="G13" s="43">
        <f>IF(Table2[[#This Row],[WMPInitiativeActivity]]="","x",IF(Table2[[#This Row],[WMPInitiativeActivity]]="other", Table2[[#This Row],[ActivityNameifOther]], INDEX('Initiative mapping-DO NOT EDIT'!$C$3:$C$92,MATCH(Table2[[#This Row],[WMPInitiativeActivity]],'Initiative mapping-DO NOT EDIT'!$D$3:$D$92,0))))</f>
        <v>3</v>
      </c>
      <c r="H13" s="47" t="s">
        <v>170</v>
      </c>
      <c r="I13" s="49"/>
      <c r="J1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Forecasting_Fault indicators for detecting faults on electric lines and equipment  __2021</v>
      </c>
      <c r="K13" s="51">
        <v>450</v>
      </c>
      <c r="L13" s="52"/>
      <c r="M13" s="53"/>
      <c r="N13" s="53"/>
      <c r="O13" s="54"/>
      <c r="P13" s="54"/>
      <c r="Q13" s="54"/>
      <c r="R13" s="53"/>
      <c r="S13" s="54"/>
      <c r="T13" s="54"/>
      <c r="U13" s="54"/>
      <c r="V13" s="45" t="s">
        <v>171</v>
      </c>
      <c r="W13" s="52" t="s">
        <v>172</v>
      </c>
      <c r="X13" s="52"/>
      <c r="Y13" s="52"/>
      <c r="Z13" s="52"/>
      <c r="AA13" s="55" t="s">
        <v>150</v>
      </c>
      <c r="AB13" s="52"/>
      <c r="AC13" s="57"/>
      <c r="AD13" s="57"/>
      <c r="AE13" s="40"/>
      <c r="AF13" s="62"/>
      <c r="AG13" s="59"/>
      <c r="AH13" s="59"/>
    </row>
    <row r="14" spans="1:34" s="64" customFormat="1" ht="84">
      <c r="A14" s="43" t="str">
        <f>'READ ME FIRST'!$D$12</f>
        <v>PGE</v>
      </c>
      <c r="B14" s="44">
        <f>'READ ME FIRST'!$D$15</f>
        <v>44317</v>
      </c>
      <c r="C14" s="47" t="s">
        <v>144</v>
      </c>
      <c r="D14" s="46" t="str">
        <f>IF(Table2[[#This Row],[WMPInitiativeCategory]]="", "",INDEX('Initiative mapping-DO NOT EDIT'!$I$3:$I$13, MATCH(Table2[[#This Row],[WMPInitiativeCategory]],'Initiative mapping-DO NOT EDIT'!$H$3:$H$13,0)))</f>
        <v>7.3.2.</v>
      </c>
      <c r="E14" s="47" t="s">
        <v>173</v>
      </c>
      <c r="F14" s="47" t="s">
        <v>174</v>
      </c>
      <c r="G14" s="50" t="str">
        <f>IF(Table2[[#This Row],[WMPInitiativeActivity]]="","x",IF(Table2[[#This Row],[WMPInitiativeActivity]]="other", Table2[[#This Row],[ActivityNameifOther]], INDEX('Initiative mapping-DO NOT EDIT'!$C$3:$C$92,MATCH(Table2[[#This Row],[WMPInitiativeActivity]],'Initiative mapping-DO NOT EDIT'!$D$3:$D$92,0))))</f>
        <v>Wildfire Safety Operations Center - Hazard Risk Awareness</v>
      </c>
      <c r="H14" s="47" t="s">
        <v>174</v>
      </c>
      <c r="I14" s="49"/>
      <c r="J1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Forecasting_Wildfire Safety Operations Center - Hazard Risk Awareness__2021</v>
      </c>
      <c r="K14" s="51">
        <v>465</v>
      </c>
      <c r="L14" s="52"/>
      <c r="M14" s="53"/>
      <c r="N14" s="53"/>
      <c r="O14" s="54"/>
      <c r="P14" s="54"/>
      <c r="Q14" s="54"/>
      <c r="R14" s="53"/>
      <c r="S14" s="54"/>
      <c r="T14" s="54"/>
      <c r="U14" s="54"/>
      <c r="V14" s="45" t="s">
        <v>175</v>
      </c>
      <c r="W14" s="89" t="s">
        <v>176</v>
      </c>
      <c r="X14" s="61"/>
      <c r="Y14" s="61"/>
      <c r="Z14" s="52"/>
      <c r="AA14" s="66" t="s">
        <v>177</v>
      </c>
      <c r="AB14" s="52"/>
      <c r="AC14" s="57"/>
      <c r="AD14" s="57"/>
      <c r="AE14" s="40"/>
      <c r="AF14" s="62"/>
      <c r="AG14" s="59"/>
      <c r="AH14" s="59"/>
    </row>
    <row r="15" spans="1:34" s="64" customFormat="1" ht="60">
      <c r="A15" s="43" t="str">
        <f>'READ ME FIRST'!$D$12</f>
        <v>PGE</v>
      </c>
      <c r="B15" s="44">
        <f>'READ ME FIRST'!$D$15</f>
        <v>44317</v>
      </c>
      <c r="C15" s="47" t="s">
        <v>144</v>
      </c>
      <c r="D15" s="46" t="str">
        <f>IF(Table2[[#This Row],[WMPInitiativeCategory]]="", "",INDEX('Initiative mapping-DO NOT EDIT'!$I$3:$I$13, MATCH(Table2[[#This Row],[WMPInitiativeCategory]],'Initiative mapping-DO NOT EDIT'!$H$3:$H$13,0)))</f>
        <v>7.3.2.</v>
      </c>
      <c r="E15" s="47" t="s">
        <v>173</v>
      </c>
      <c r="F15" s="47" t="s">
        <v>178</v>
      </c>
      <c r="G15" s="50" t="str">
        <f>IF(Table2[[#This Row],[WMPInitiativeActivity]]="","x",IF(Table2[[#This Row],[WMPInitiativeActivity]]="other", Table2[[#This Row],[ActivityNameifOther]], INDEX('Initiative mapping-DO NOT EDIT'!$C$3:$C$92,MATCH(Table2[[#This Row],[WMPInitiativeActivity]],'Initiative mapping-DO NOT EDIT'!$D$3:$D$92,0))))</f>
        <v>Wildfire Safety Operations Center - Expansion Phase One</v>
      </c>
      <c r="H15" s="47" t="s">
        <v>178</v>
      </c>
      <c r="I15" s="49"/>
      <c r="J1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Forecasting_Wildfire Safety Operations Center - Expansion Phase One__2021</v>
      </c>
      <c r="K15" s="51">
        <v>465</v>
      </c>
      <c r="L15" s="52"/>
      <c r="M15" s="53"/>
      <c r="N15" s="53"/>
      <c r="O15" s="54"/>
      <c r="P15" s="54"/>
      <c r="Q15" s="54"/>
      <c r="R15" s="53"/>
      <c r="S15" s="54"/>
      <c r="T15" s="54"/>
      <c r="U15" s="54"/>
      <c r="V15" s="45" t="s">
        <v>179</v>
      </c>
      <c r="W15" s="65" t="s">
        <v>180</v>
      </c>
      <c r="X15" s="61"/>
      <c r="Y15" s="61"/>
      <c r="Z15" s="52"/>
      <c r="AA15" s="66" t="s">
        <v>129</v>
      </c>
      <c r="AB15" s="52"/>
      <c r="AC15" s="57"/>
      <c r="AD15" s="57"/>
      <c r="AE15" s="40"/>
      <c r="AF15" s="62"/>
      <c r="AG15" s="59"/>
      <c r="AH15" s="59"/>
    </row>
    <row r="16" spans="1:34" s="64" customFormat="1" ht="48">
      <c r="A16" s="43" t="str">
        <f>'READ ME FIRST'!$D$12</f>
        <v>PGE</v>
      </c>
      <c r="B16" s="44">
        <f>'READ ME FIRST'!$D$15</f>
        <v>44317</v>
      </c>
      <c r="C16" s="47" t="s">
        <v>144</v>
      </c>
      <c r="D16" s="46" t="str">
        <f>IF(Table2[[#This Row],[WMPInitiativeCategory]]="", "",INDEX('Initiative mapping-DO NOT EDIT'!$I$3:$I$13, MATCH(Table2[[#This Row],[WMPInitiativeCategory]],'Initiative mapping-DO NOT EDIT'!$H$3:$H$13,0)))</f>
        <v>7.3.2.</v>
      </c>
      <c r="E16" s="47" t="s">
        <v>173</v>
      </c>
      <c r="F16" s="47" t="s">
        <v>181</v>
      </c>
      <c r="G16" s="50" t="str">
        <f>IF(Table2[[#This Row],[WMPInitiativeActivity]]="","x",IF(Table2[[#This Row],[WMPInitiativeActivity]]="other", Table2[[#This Row],[ActivityNameifOther]], INDEX('Initiative mapping-DO NOT EDIT'!$C$3:$C$92,MATCH(Table2[[#This Row],[WMPInitiativeActivity]],'Initiative mapping-DO NOT EDIT'!$D$3:$D$92,0))))</f>
        <v>Meteorology Analytics / Operations Center</v>
      </c>
      <c r="H16" s="47" t="s">
        <v>181</v>
      </c>
      <c r="I16" s="49"/>
      <c r="J1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Forecasting_Meteorology Analytics / Operations Center__2021</v>
      </c>
      <c r="K16" s="51">
        <v>468</v>
      </c>
      <c r="L16" s="52"/>
      <c r="M16" s="53"/>
      <c r="N16" s="53"/>
      <c r="O16" s="54"/>
      <c r="P16" s="54"/>
      <c r="Q16" s="54"/>
      <c r="R16" s="53"/>
      <c r="S16" s="54"/>
      <c r="T16" s="54"/>
      <c r="U16" s="54"/>
      <c r="V16" s="45" t="s">
        <v>182</v>
      </c>
      <c r="W16" s="63" t="s">
        <v>183</v>
      </c>
      <c r="X16" s="61"/>
      <c r="Y16" s="61"/>
      <c r="Z16" s="52"/>
      <c r="AA16" s="55" t="s">
        <v>129</v>
      </c>
      <c r="AB16" s="52"/>
      <c r="AC16" s="57"/>
      <c r="AD16" s="57"/>
      <c r="AE16" s="40"/>
      <c r="AF16" s="62"/>
      <c r="AG16" s="59"/>
      <c r="AH16" s="59"/>
    </row>
    <row r="17" spans="1:34" s="64" customFormat="1" ht="120">
      <c r="A17" s="43" t="str">
        <f>'READ ME FIRST'!$D$12</f>
        <v>PGE</v>
      </c>
      <c r="B17" s="44">
        <f>'READ ME FIRST'!$D$15</f>
        <v>44317</v>
      </c>
      <c r="C17" s="47" t="s">
        <v>184</v>
      </c>
      <c r="D17" s="46" t="str">
        <f>IF(Table2[[#This Row],[WMPInitiativeCategory]]="", "",INDEX('Initiative mapping-DO NOT EDIT'!$I$3:$I$13, MATCH(Table2[[#This Row],[WMPInitiativeCategory]],'Initiative mapping-DO NOT EDIT'!$H$3:$H$13,0)))</f>
        <v>7.3.3.</v>
      </c>
      <c r="E17" s="47" t="s">
        <v>185</v>
      </c>
      <c r="F17" s="47"/>
      <c r="G17" s="43">
        <f>IF(Table2[[#This Row],[WMPInitiativeActivity]]="","x",IF(Table2[[#This Row],[WMPInitiativeActivity]]="other", Table2[[#This Row],[ActivityNameifOther]], INDEX('Initiative mapping-DO NOT EDIT'!$C$3:$C$92,MATCH(Table2[[#This Row],[WMPInitiativeActivity]],'Initiative mapping-DO NOT EDIT'!$D$3:$D$92,0))))</f>
        <v>1</v>
      </c>
      <c r="H17" s="47" t="s">
        <v>185</v>
      </c>
      <c r="I17" s="67" t="s">
        <v>186</v>
      </c>
      <c r="J1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Hardening_Capacitor maintenance and replacement program  _GhLogID_2021</v>
      </c>
      <c r="K17" s="51">
        <v>470</v>
      </c>
      <c r="L17" s="52"/>
      <c r="M17" s="53"/>
      <c r="N17" s="53"/>
      <c r="O17" s="54"/>
      <c r="P17" s="54"/>
      <c r="Q17" s="54"/>
      <c r="R17" s="53"/>
      <c r="S17" s="54"/>
      <c r="T17" s="54"/>
      <c r="U17" s="54"/>
      <c r="V17" s="45" t="s">
        <v>187</v>
      </c>
      <c r="W17" s="91" t="s">
        <v>188</v>
      </c>
      <c r="X17" s="61"/>
      <c r="Y17" s="61"/>
      <c r="Z17" s="52"/>
      <c r="AA17" s="55" t="s">
        <v>150</v>
      </c>
      <c r="AB17" s="52"/>
      <c r="AC17" s="57"/>
      <c r="AD17" s="57"/>
      <c r="AE17" s="40"/>
      <c r="AF17" s="62"/>
      <c r="AG17" s="59"/>
      <c r="AH17" s="59"/>
    </row>
    <row r="18" spans="1:34" s="64" customFormat="1" ht="48">
      <c r="A18" s="43" t="str">
        <f>'READ ME FIRST'!$D$12</f>
        <v>PGE</v>
      </c>
      <c r="B18" s="44">
        <f>'READ ME FIRST'!$D$15</f>
        <v>44317</v>
      </c>
      <c r="C18" s="47" t="s">
        <v>184</v>
      </c>
      <c r="D18" s="46" t="str">
        <f>IF(Table2[[#This Row],[WMPInitiativeCategory]]="", "",INDEX('Initiative mapping-DO NOT EDIT'!$I$3:$I$13, MATCH(Table2[[#This Row],[WMPInitiativeCategory]],'Initiative mapping-DO NOT EDIT'!$H$3:$H$13,0)))</f>
        <v>7.3.3.</v>
      </c>
      <c r="E18" s="47" t="s">
        <v>189</v>
      </c>
      <c r="F18" s="47"/>
      <c r="G18" s="43">
        <f>IF(Table2[[#This Row],[WMPInitiativeActivity]]="","x",IF(Table2[[#This Row],[WMPInitiativeActivity]]="other", Table2[[#This Row],[ActivityNameifOther]], INDEX('Initiative mapping-DO NOT EDIT'!$C$3:$C$92,MATCH(Table2[[#This Row],[WMPInitiativeActivity]],'Initiative mapping-DO NOT EDIT'!$D$3:$D$92,0))))</f>
        <v>10</v>
      </c>
      <c r="H18" s="47" t="s">
        <v>189</v>
      </c>
      <c r="I18" s="49"/>
      <c r="J1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Hardening_Maintenance, repair, and replacement of connectors, including hotline clamps  __2021</v>
      </c>
      <c r="K18" s="51">
        <v>501</v>
      </c>
      <c r="L18" s="52"/>
      <c r="M18" s="53"/>
      <c r="N18" s="53"/>
      <c r="O18" s="54"/>
      <c r="P18" s="54"/>
      <c r="Q18" s="54"/>
      <c r="R18" s="53"/>
      <c r="S18" s="54"/>
      <c r="T18" s="54"/>
      <c r="U18" s="54"/>
      <c r="V18" s="45" t="s">
        <v>190</v>
      </c>
      <c r="W18" s="52" t="s">
        <v>191</v>
      </c>
      <c r="X18" s="52"/>
      <c r="Y18" s="52"/>
      <c r="Z18" s="52"/>
      <c r="AA18" s="55" t="s">
        <v>150</v>
      </c>
      <c r="AB18" s="52"/>
      <c r="AC18" s="57"/>
      <c r="AD18" s="57"/>
      <c r="AE18" s="40"/>
      <c r="AF18" s="62"/>
      <c r="AG18" s="59"/>
      <c r="AH18" s="59"/>
    </row>
    <row r="19" spans="1:34" s="64" customFormat="1" ht="108">
      <c r="A19" s="43" t="str">
        <f>'READ ME FIRST'!$D$12</f>
        <v>PGE</v>
      </c>
      <c r="B19" s="44">
        <f>'READ ME FIRST'!$D$15</f>
        <v>44317</v>
      </c>
      <c r="C19" s="47" t="s">
        <v>133</v>
      </c>
      <c r="D19" s="46" t="str">
        <f>IF(Table2[[#This Row],[WMPInitiativeCategory]]="", "",INDEX('Initiative mapping-DO NOT EDIT'!$I$3:$I$13, MATCH(Table2[[#This Row],[WMPInitiativeCategory]],'Initiative mapping-DO NOT EDIT'!$H$3:$H$13,0)))</f>
        <v>7.3.7.</v>
      </c>
      <c r="E19" s="47" t="s">
        <v>192</v>
      </c>
      <c r="F19" s="47"/>
      <c r="G19" s="43">
        <f>IF(Table2[[#This Row],[WMPInitiativeActivity]]="","x",IF(Table2[[#This Row],[WMPInitiativeActivity]]="other", Table2[[#This Row],[ActivityNameifOther]], INDEX('Initiative mapping-DO NOT EDIT'!$C$3:$C$92,MATCH(Table2[[#This Row],[WMPInitiativeActivity]],'Initiative mapping-DO NOT EDIT'!$D$3:$D$92,0))))</f>
        <v>2</v>
      </c>
      <c r="H19" s="47" t="s">
        <v>193</v>
      </c>
      <c r="I19" s="49"/>
      <c r="J1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19" s="51">
        <v>715</v>
      </c>
      <c r="L19" s="52"/>
      <c r="M19" s="53"/>
      <c r="N19" s="53"/>
      <c r="O19" s="54"/>
      <c r="P19" s="54"/>
      <c r="Q19" s="54"/>
      <c r="R19" s="53"/>
      <c r="S19" s="54"/>
      <c r="T19" s="54"/>
      <c r="U19" s="54"/>
      <c r="V19" s="45" t="s">
        <v>194</v>
      </c>
      <c r="W19" s="52" t="s">
        <v>195</v>
      </c>
      <c r="X19" s="61"/>
      <c r="Y19" s="61"/>
      <c r="Z19" s="52"/>
      <c r="AA19" s="55" t="s">
        <v>129</v>
      </c>
      <c r="AB19" s="52"/>
      <c r="AC19" s="57"/>
      <c r="AD19" s="57"/>
      <c r="AE19" s="40"/>
      <c r="AF19" s="62"/>
      <c r="AG19" s="59"/>
      <c r="AH19" s="59"/>
    </row>
    <row r="20" spans="1:34" s="64" customFormat="1" ht="84">
      <c r="A20" s="43" t="str">
        <f>'READ ME FIRST'!$D$12</f>
        <v>PGE</v>
      </c>
      <c r="B20" s="44">
        <f>'READ ME FIRST'!$D$15</f>
        <v>44317</v>
      </c>
      <c r="C20" s="47" t="s">
        <v>184</v>
      </c>
      <c r="D20" s="46" t="str">
        <f>IF(Table2[[#This Row],[WMPInitiativeCategory]]="", "",INDEX('Initiative mapping-DO NOT EDIT'!$I$3:$I$13, MATCH(Table2[[#This Row],[WMPInitiativeCategory]],'Initiative mapping-DO NOT EDIT'!$H$3:$H$13,0)))</f>
        <v>7.3.3.</v>
      </c>
      <c r="E20" s="47" t="s">
        <v>196</v>
      </c>
      <c r="F20" s="47"/>
      <c r="G20" s="43">
        <f>IF(Table2[[#This Row],[WMPInitiativeActivity]]="","x",IF(Table2[[#This Row],[WMPInitiativeActivity]]="other", Table2[[#This Row],[ActivityNameifOther]], INDEX('Initiative mapping-DO NOT EDIT'!$C$3:$C$92,MATCH(Table2[[#This Row],[WMPInitiativeActivity]],'Initiative mapping-DO NOT EDIT'!$D$3:$D$92,0))))</f>
        <v>11</v>
      </c>
      <c r="H20" s="47" t="s">
        <v>197</v>
      </c>
      <c r="I20" s="49"/>
      <c r="J2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20" s="51">
        <v>513</v>
      </c>
      <c r="L20" s="52"/>
      <c r="M20" s="53"/>
      <c r="N20" s="53"/>
      <c r="O20" s="54"/>
      <c r="P20" s="54"/>
      <c r="Q20" s="54"/>
      <c r="R20" s="53"/>
      <c r="S20" s="54"/>
      <c r="T20" s="54"/>
      <c r="U20" s="54"/>
      <c r="V20" s="45" t="s">
        <v>198</v>
      </c>
      <c r="W20" s="63" t="s">
        <v>199</v>
      </c>
      <c r="X20" s="52"/>
      <c r="Y20" s="52"/>
      <c r="Z20" s="52"/>
      <c r="AA20" s="55" t="s">
        <v>129</v>
      </c>
      <c r="AB20" s="52"/>
      <c r="AC20" s="57"/>
      <c r="AD20" s="57"/>
      <c r="AE20" s="40"/>
      <c r="AF20" s="62"/>
      <c r="AG20" s="59"/>
      <c r="AH20" s="59"/>
    </row>
    <row r="21" spans="1:34" s="64" customFormat="1" ht="60">
      <c r="A21" s="43" t="str">
        <f>'READ ME FIRST'!$D$12</f>
        <v>PGE</v>
      </c>
      <c r="B21" s="44">
        <f>'READ ME FIRST'!$D$15</f>
        <v>44317</v>
      </c>
      <c r="C21" s="47" t="s">
        <v>184</v>
      </c>
      <c r="D21" s="46" t="str">
        <f>IF(Table2[[#This Row],[WMPInitiativeCategory]]="", "",INDEX('Initiative mapping-DO NOT EDIT'!$I$3:$I$13, MATCH(Table2[[#This Row],[WMPInitiativeCategory]],'Initiative mapping-DO NOT EDIT'!$H$3:$H$13,0)))</f>
        <v>7.3.3.</v>
      </c>
      <c r="E21" s="47" t="s">
        <v>196</v>
      </c>
      <c r="F21" s="47"/>
      <c r="G21" s="43">
        <f>IF(Table2[[#This Row],[WMPInitiativeActivity]]="","x",IF(Table2[[#This Row],[WMPInitiativeActivity]]="other", Table2[[#This Row],[ActivityNameifOther]], INDEX('Initiative mapping-DO NOT EDIT'!$C$3:$C$92,MATCH(Table2[[#This Row],[WMPInitiativeActivity]],'Initiative mapping-DO NOT EDIT'!$D$3:$D$92,0))))</f>
        <v>11</v>
      </c>
      <c r="H21" s="47" t="s">
        <v>200</v>
      </c>
      <c r="I21" s="49"/>
      <c r="J2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21" s="51">
        <v>514</v>
      </c>
      <c r="L21" s="52"/>
      <c r="M21" s="53"/>
      <c r="N21" s="53"/>
      <c r="O21" s="54"/>
      <c r="P21" s="54"/>
      <c r="Q21" s="54"/>
      <c r="R21" s="53"/>
      <c r="S21" s="54"/>
      <c r="T21" s="54"/>
      <c r="U21" s="54"/>
      <c r="V21" s="45" t="s">
        <v>201</v>
      </c>
      <c r="W21" s="52" t="s">
        <v>202</v>
      </c>
      <c r="X21" s="52"/>
      <c r="Y21" s="52"/>
      <c r="Z21" s="52"/>
      <c r="AA21" s="55" t="s">
        <v>129</v>
      </c>
      <c r="AB21" s="52"/>
      <c r="AC21" s="57"/>
      <c r="AD21" s="57"/>
      <c r="AE21" s="40"/>
      <c r="AF21" s="62"/>
      <c r="AG21" s="59"/>
      <c r="AH21" s="59"/>
    </row>
    <row r="22" spans="1:34" s="64" customFormat="1" ht="96">
      <c r="A22" s="43" t="str">
        <f>'READ ME FIRST'!$D$12</f>
        <v>PGE</v>
      </c>
      <c r="B22" s="44">
        <f>'READ ME FIRST'!$D$15</f>
        <v>44317</v>
      </c>
      <c r="C22" s="47" t="s">
        <v>133</v>
      </c>
      <c r="D22" s="46" t="str">
        <f>IF(Table2[[#This Row],[WMPInitiativeCategory]]="", "",INDEX('Initiative mapping-DO NOT EDIT'!$I$3:$I$13, MATCH(Table2[[#This Row],[WMPInitiativeCategory]],'Initiative mapping-DO NOT EDIT'!$H$3:$H$13,0)))</f>
        <v>7.3.7.</v>
      </c>
      <c r="E22" s="47" t="s">
        <v>192</v>
      </c>
      <c r="F22" s="47"/>
      <c r="G22" s="43">
        <f>IF(Table2[[#This Row],[WMPInitiativeActivity]]="","x",IF(Table2[[#This Row],[WMPInitiativeActivity]]="other", Table2[[#This Row],[ActivityNameifOther]], INDEX('Initiative mapping-DO NOT EDIT'!$C$3:$C$92,MATCH(Table2[[#This Row],[WMPInitiativeActivity]],'Initiative mapping-DO NOT EDIT'!$D$3:$D$92,0))))</f>
        <v>2</v>
      </c>
      <c r="H22" s="47" t="s">
        <v>203</v>
      </c>
      <c r="I22" s="49"/>
      <c r="J2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22" s="51">
        <v>715</v>
      </c>
      <c r="L22" s="52"/>
      <c r="M22" s="53"/>
      <c r="N22" s="53"/>
      <c r="O22" s="54"/>
      <c r="P22" s="54"/>
      <c r="Q22" s="54"/>
      <c r="R22" s="53"/>
      <c r="S22" s="54"/>
      <c r="T22" s="54"/>
      <c r="U22" s="54"/>
      <c r="V22" s="45" t="s">
        <v>204</v>
      </c>
      <c r="W22" s="52" t="s">
        <v>205</v>
      </c>
      <c r="X22" s="61"/>
      <c r="Y22" s="61"/>
      <c r="Z22" s="52"/>
      <c r="AA22" s="55" t="s">
        <v>129</v>
      </c>
      <c r="AB22" s="52"/>
      <c r="AC22" s="57"/>
      <c r="AD22" s="57"/>
      <c r="AE22" s="40"/>
      <c r="AF22" s="62"/>
      <c r="AG22" s="59"/>
      <c r="AH22" s="59"/>
    </row>
    <row r="23" spans="1:34" s="64" customFormat="1" ht="120">
      <c r="A23" s="43" t="str">
        <f>'READ ME FIRST'!$D$12</f>
        <v>PGE</v>
      </c>
      <c r="B23" s="44">
        <f>'READ ME FIRST'!$D$15</f>
        <v>44317</v>
      </c>
      <c r="C23" s="47" t="s">
        <v>133</v>
      </c>
      <c r="D23" s="46" t="str">
        <f>IF(Table2[[#This Row],[WMPInitiativeCategory]]="", "",INDEX('Initiative mapping-DO NOT EDIT'!$I$3:$I$13, MATCH(Table2[[#This Row],[WMPInitiativeCategory]],'Initiative mapping-DO NOT EDIT'!$H$3:$H$13,0)))</f>
        <v>7.3.7.</v>
      </c>
      <c r="E23" s="47" t="s">
        <v>192</v>
      </c>
      <c r="F23" s="47"/>
      <c r="G23" s="43">
        <f>IF(Table2[[#This Row],[WMPInitiativeActivity]]="","x",IF(Table2[[#This Row],[WMPInitiativeActivity]]="other", Table2[[#This Row],[ActivityNameifOther]], INDEX('Initiative mapping-DO NOT EDIT'!$C$3:$C$92,MATCH(Table2[[#This Row],[WMPInitiativeActivity]],'Initiative mapping-DO NOT EDIT'!$D$3:$D$92,0))))</f>
        <v>2</v>
      </c>
      <c r="H23" s="47" t="s">
        <v>192</v>
      </c>
      <c r="I23" s="49"/>
      <c r="J2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23" s="51">
        <v>715</v>
      </c>
      <c r="L23" s="52"/>
      <c r="M23" s="53"/>
      <c r="N23" s="53"/>
      <c r="O23" s="54"/>
      <c r="P23" s="54"/>
      <c r="Q23" s="54"/>
      <c r="R23" s="53"/>
      <c r="S23" s="54"/>
      <c r="T23" s="54"/>
      <c r="U23" s="54"/>
      <c r="V23" s="45" t="s">
        <v>206</v>
      </c>
      <c r="W23" s="52" t="s">
        <v>207</v>
      </c>
      <c r="X23" s="61"/>
      <c r="Y23" s="61"/>
      <c r="Z23" s="52"/>
      <c r="AA23" s="55" t="s">
        <v>129</v>
      </c>
      <c r="AB23" s="52"/>
      <c r="AC23" s="57"/>
      <c r="AD23" s="57"/>
      <c r="AE23" s="40"/>
      <c r="AF23" s="62"/>
      <c r="AG23" s="59"/>
      <c r="AH23" s="59"/>
    </row>
    <row r="24" spans="1:34" s="64" customFormat="1" ht="72">
      <c r="A24" s="43" t="str">
        <f>'READ ME FIRST'!$D$12</f>
        <v>PGE</v>
      </c>
      <c r="B24" s="44">
        <f>'READ ME FIRST'!$D$15</f>
        <v>44317</v>
      </c>
      <c r="C24" s="47" t="s">
        <v>184</v>
      </c>
      <c r="D24" s="46" t="str">
        <f>IF(Table2[[#This Row],[WMPInitiativeCategory]]="", "",INDEX('Initiative mapping-DO NOT EDIT'!$I$3:$I$13, MATCH(Table2[[#This Row],[WMPInitiativeCategory]],'Initiative mapping-DO NOT EDIT'!$H$3:$H$13,0)))</f>
        <v>7.3.3.</v>
      </c>
      <c r="E24" s="47" t="s">
        <v>208</v>
      </c>
      <c r="F24" s="47"/>
      <c r="G24" s="43">
        <f>IF(Table2[[#This Row],[WMPInitiativeActivity]]="","x",IF(Table2[[#This Row],[WMPInitiativeActivity]]="other", Table2[[#This Row],[ActivityNameifOther]], INDEX('Initiative mapping-DO NOT EDIT'!$C$3:$C$92,MATCH(Table2[[#This Row],[WMPInitiativeActivity]],'Initiative mapping-DO NOT EDIT'!$D$3:$D$92,0))))</f>
        <v>12</v>
      </c>
      <c r="H24" s="47" t="s">
        <v>209</v>
      </c>
      <c r="I24" s="49"/>
      <c r="J2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4" s="51">
        <v>527</v>
      </c>
      <c r="L24" s="52"/>
      <c r="M24" s="53"/>
      <c r="N24" s="53"/>
      <c r="O24" s="54"/>
      <c r="P24" s="54"/>
      <c r="Q24" s="54"/>
      <c r="R24" s="53"/>
      <c r="S24" s="54"/>
      <c r="T24" s="54"/>
      <c r="U24" s="54"/>
      <c r="V24" s="45" t="s">
        <v>210</v>
      </c>
      <c r="W24" s="52" t="s">
        <v>211</v>
      </c>
      <c r="X24" s="52"/>
      <c r="Y24" s="52"/>
      <c r="Z24" s="52"/>
      <c r="AA24" s="55" t="s">
        <v>129</v>
      </c>
      <c r="AB24" s="52"/>
      <c r="AC24" s="57"/>
      <c r="AD24" s="57"/>
      <c r="AE24" s="40"/>
      <c r="AF24" s="62"/>
      <c r="AG24" s="59"/>
      <c r="AH24" s="59"/>
    </row>
    <row r="25" spans="1:34" s="64" customFormat="1" ht="132">
      <c r="A25" s="43" t="str">
        <f>'READ ME FIRST'!$D$12</f>
        <v>PGE</v>
      </c>
      <c r="B25" s="44">
        <f>'READ ME FIRST'!$D$15</f>
        <v>44317</v>
      </c>
      <c r="C25" s="47" t="s">
        <v>184</v>
      </c>
      <c r="D25" s="46" t="str">
        <f>IF(Table2[[#This Row],[WMPInitiativeCategory]]="", "",INDEX('Initiative mapping-DO NOT EDIT'!$I$3:$I$13, MATCH(Table2[[#This Row],[WMPInitiativeCategory]],'Initiative mapping-DO NOT EDIT'!$H$3:$H$13,0)))</f>
        <v>7.3.3.</v>
      </c>
      <c r="E25" s="47" t="s">
        <v>208</v>
      </c>
      <c r="F25" s="47"/>
      <c r="G25" s="43">
        <f>IF(Table2[[#This Row],[WMPInitiativeActivity]]="","x",IF(Table2[[#This Row],[WMPInitiativeActivity]]="other", Table2[[#This Row],[ActivityNameifOther]], INDEX('Initiative mapping-DO NOT EDIT'!$C$3:$C$92,MATCH(Table2[[#This Row],[WMPInitiativeActivity]],'Initiative mapping-DO NOT EDIT'!$D$3:$D$92,0))))</f>
        <v>12</v>
      </c>
      <c r="H25" s="47" t="s">
        <v>212</v>
      </c>
      <c r="I25" s="49"/>
      <c r="J2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5" s="51">
        <v>527</v>
      </c>
      <c r="L25" s="52"/>
      <c r="M25" s="53"/>
      <c r="N25" s="53"/>
      <c r="O25" s="54"/>
      <c r="P25" s="54"/>
      <c r="Q25" s="54"/>
      <c r="R25" s="53"/>
      <c r="S25" s="54"/>
      <c r="T25" s="54"/>
      <c r="U25" s="54"/>
      <c r="V25" s="45" t="s">
        <v>213</v>
      </c>
      <c r="W25" s="52" t="s">
        <v>214</v>
      </c>
      <c r="X25" s="52"/>
      <c r="Y25" s="52"/>
      <c r="Z25" s="52"/>
      <c r="AA25" s="55" t="s">
        <v>129</v>
      </c>
      <c r="AB25" s="52"/>
      <c r="AC25" s="57"/>
      <c r="AD25" s="57"/>
      <c r="AE25" s="40"/>
      <c r="AF25" s="62"/>
      <c r="AG25" s="59"/>
      <c r="AH25" s="59"/>
    </row>
    <row r="26" spans="1:34" s="64" customFormat="1" ht="72">
      <c r="A26" s="43" t="str">
        <f>'READ ME FIRST'!$D$12</f>
        <v>PGE</v>
      </c>
      <c r="B26" s="44">
        <f>'READ ME FIRST'!$D$15</f>
        <v>44317</v>
      </c>
      <c r="C26" s="47" t="s">
        <v>184</v>
      </c>
      <c r="D26" s="46" t="str">
        <f>IF(Table2[[#This Row],[WMPInitiativeCategory]]="", "",INDEX('Initiative mapping-DO NOT EDIT'!$I$3:$I$13, MATCH(Table2[[#This Row],[WMPInitiativeCategory]],'Initiative mapping-DO NOT EDIT'!$H$3:$H$13,0)))</f>
        <v>7.3.3.</v>
      </c>
      <c r="E26" s="47" t="s">
        <v>208</v>
      </c>
      <c r="F26" s="47"/>
      <c r="G26" s="68">
        <f>IF(Table2[[#This Row],[WMPInitiativeActivity]]="","x",IF(Table2[[#This Row],[WMPInitiativeActivity]]="other", Table2[[#This Row],[ActivityNameifOther]], INDEX('Initiative mapping-DO NOT EDIT'!$C$3:$C$92,MATCH(Table2[[#This Row],[WMPInitiativeActivity]],'Initiative mapping-DO NOT EDIT'!$D$3:$D$92,0))))</f>
        <v>12</v>
      </c>
      <c r="H26" s="47" t="s">
        <v>215</v>
      </c>
      <c r="I26" s="49"/>
      <c r="J2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6" s="51">
        <v>530</v>
      </c>
      <c r="L26" s="52"/>
      <c r="M26" s="53"/>
      <c r="N26" s="53"/>
      <c r="O26" s="54"/>
      <c r="P26" s="54"/>
      <c r="Q26" s="54"/>
      <c r="R26" s="53"/>
      <c r="S26" s="54"/>
      <c r="T26" s="54"/>
      <c r="U26" s="54"/>
      <c r="V26" s="45" t="s">
        <v>216</v>
      </c>
      <c r="W26" s="52" t="s">
        <v>217</v>
      </c>
      <c r="X26" s="52"/>
      <c r="Y26" s="52"/>
      <c r="Z26" s="52"/>
      <c r="AA26" s="55" t="s">
        <v>129</v>
      </c>
      <c r="AB26" s="52"/>
      <c r="AC26" s="57"/>
      <c r="AD26" s="57"/>
      <c r="AE26" s="40"/>
      <c r="AF26" s="62"/>
      <c r="AG26" s="59"/>
      <c r="AH26" s="59"/>
    </row>
    <row r="27" spans="1:34" s="64" customFormat="1" ht="144">
      <c r="A27" s="43" t="str">
        <f>'READ ME FIRST'!$D$12</f>
        <v>PGE</v>
      </c>
      <c r="B27" s="44">
        <f>'READ ME FIRST'!$D$15</f>
        <v>44317</v>
      </c>
      <c r="C27" s="47" t="s">
        <v>184</v>
      </c>
      <c r="D27" s="46" t="str">
        <f>IF(Table2[[#This Row],[WMPInitiativeCategory]]="", "",INDEX('Initiative mapping-DO NOT EDIT'!$I$3:$I$13, MATCH(Table2[[#This Row],[WMPInitiativeCategory]],'Initiative mapping-DO NOT EDIT'!$H$3:$H$13,0)))</f>
        <v>7.3.3.</v>
      </c>
      <c r="E27" s="47" t="s">
        <v>208</v>
      </c>
      <c r="F27" s="47"/>
      <c r="G27" s="68">
        <f>IF(Table2[[#This Row],[WMPInitiativeActivity]]="","x",IF(Table2[[#This Row],[WMPInitiativeActivity]]="other", Table2[[#This Row],[ActivityNameifOther]], INDEX('Initiative mapping-DO NOT EDIT'!$C$3:$C$92,MATCH(Table2[[#This Row],[WMPInitiativeActivity]],'Initiative mapping-DO NOT EDIT'!$D$3:$D$92,0))))</f>
        <v>12</v>
      </c>
      <c r="H27" s="47" t="s">
        <v>218</v>
      </c>
      <c r="I27" s="49"/>
      <c r="J2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7" s="51">
        <v>530</v>
      </c>
      <c r="L27" s="52"/>
      <c r="M27" s="53"/>
      <c r="N27" s="53"/>
      <c r="O27" s="54"/>
      <c r="P27" s="54"/>
      <c r="Q27" s="54"/>
      <c r="R27" s="53"/>
      <c r="S27" s="54"/>
      <c r="T27" s="54"/>
      <c r="U27" s="54"/>
      <c r="V27" s="45" t="s">
        <v>219</v>
      </c>
      <c r="W27" s="52" t="s">
        <v>220</v>
      </c>
      <c r="X27" s="52"/>
      <c r="Y27" s="52"/>
      <c r="Z27" s="52"/>
      <c r="AA27" s="55" t="s">
        <v>129</v>
      </c>
      <c r="AB27" s="52"/>
      <c r="AC27" s="57"/>
      <c r="AD27" s="57"/>
      <c r="AE27" s="40"/>
      <c r="AF27" s="62"/>
      <c r="AG27" s="59"/>
      <c r="AH27" s="59"/>
    </row>
    <row r="28" spans="1:34" s="64" customFormat="1" ht="72">
      <c r="A28" s="43" t="str">
        <f>'READ ME FIRST'!$D$12</f>
        <v>PGE</v>
      </c>
      <c r="B28" s="44">
        <f>'READ ME FIRST'!$D$15</f>
        <v>44317</v>
      </c>
      <c r="C28" s="47" t="s">
        <v>184</v>
      </c>
      <c r="D28" s="46" t="str">
        <f>IF(Table2[[#This Row],[WMPInitiativeCategory]]="", "",INDEX('Initiative mapping-DO NOT EDIT'!$I$3:$I$13, MATCH(Table2[[#This Row],[WMPInitiativeCategory]],'Initiative mapping-DO NOT EDIT'!$H$3:$H$13,0)))</f>
        <v>7.3.3.</v>
      </c>
      <c r="E28" s="47" t="s">
        <v>208</v>
      </c>
      <c r="F28" s="47"/>
      <c r="G28" s="68">
        <f>IF(Table2[[#This Row],[WMPInitiativeActivity]]="","x",IF(Table2[[#This Row],[WMPInitiativeActivity]]="other", Table2[[#This Row],[ActivityNameifOther]], INDEX('Initiative mapping-DO NOT EDIT'!$C$3:$C$92,MATCH(Table2[[#This Row],[WMPInitiativeActivity]],'Initiative mapping-DO NOT EDIT'!$D$3:$D$92,0))))</f>
        <v>12</v>
      </c>
      <c r="H28" s="47" t="s">
        <v>221</v>
      </c>
      <c r="I28" s="49"/>
      <c r="J2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8" s="51">
        <v>533</v>
      </c>
      <c r="L28" s="52"/>
      <c r="M28" s="53"/>
      <c r="N28" s="53"/>
      <c r="O28" s="54"/>
      <c r="P28" s="54"/>
      <c r="Q28" s="54"/>
      <c r="R28" s="53"/>
      <c r="S28" s="54"/>
      <c r="T28" s="54"/>
      <c r="U28" s="54"/>
      <c r="V28" s="45" t="s">
        <v>222</v>
      </c>
      <c r="W28" s="52" t="s">
        <v>223</v>
      </c>
      <c r="X28" s="52"/>
      <c r="Y28" s="52"/>
      <c r="Z28" s="52"/>
      <c r="AA28" s="55" t="s">
        <v>150</v>
      </c>
      <c r="AB28" s="52"/>
      <c r="AC28" s="57"/>
      <c r="AD28" s="57"/>
      <c r="AE28" s="40"/>
      <c r="AF28" s="62"/>
      <c r="AG28" s="59"/>
      <c r="AH28" s="59"/>
    </row>
    <row r="29" spans="1:34" s="64" customFormat="1" ht="60">
      <c r="A29" s="43" t="str">
        <f>'READ ME FIRST'!$D$12</f>
        <v>PGE</v>
      </c>
      <c r="B29" s="44">
        <f>'READ ME FIRST'!$D$15</f>
        <v>44317</v>
      </c>
      <c r="C29" s="47" t="s">
        <v>184</v>
      </c>
      <c r="D29" s="46" t="str">
        <f>IF(Table2[[#This Row],[WMPInitiativeCategory]]="", "",INDEX('Initiative mapping-DO NOT EDIT'!$I$3:$I$13, MATCH(Table2[[#This Row],[WMPInitiativeCategory]],'Initiative mapping-DO NOT EDIT'!$H$3:$H$13,0)))</f>
        <v>7.3.3.</v>
      </c>
      <c r="E29" s="47" t="s">
        <v>208</v>
      </c>
      <c r="F29" s="47"/>
      <c r="G29" s="68">
        <f>IF(Table2[[#This Row],[WMPInitiativeActivity]]="","x",IF(Table2[[#This Row],[WMPInitiativeActivity]]="other", Table2[[#This Row],[ActivityNameifOther]], INDEX('Initiative mapping-DO NOT EDIT'!$C$3:$C$92,MATCH(Table2[[#This Row],[WMPInitiativeActivity]],'Initiative mapping-DO NOT EDIT'!$D$3:$D$92,0))))</f>
        <v>12</v>
      </c>
      <c r="H29" s="47" t="s">
        <v>224</v>
      </c>
      <c r="I29" s="49"/>
      <c r="J2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9" s="51">
        <v>536</v>
      </c>
      <c r="L29" s="52"/>
      <c r="M29" s="53"/>
      <c r="N29" s="53"/>
      <c r="O29" s="54"/>
      <c r="P29" s="54"/>
      <c r="Q29" s="54"/>
      <c r="R29" s="53"/>
      <c r="S29" s="54"/>
      <c r="T29" s="54"/>
      <c r="U29" s="54"/>
      <c r="V29" s="45" t="s">
        <v>225</v>
      </c>
      <c r="W29" s="52" t="s">
        <v>226</v>
      </c>
      <c r="X29" s="52"/>
      <c r="Y29" s="52"/>
      <c r="Z29" s="52"/>
      <c r="AA29" s="55" t="s">
        <v>150</v>
      </c>
      <c r="AB29" s="52"/>
      <c r="AC29" s="57"/>
      <c r="AD29" s="57"/>
      <c r="AE29" s="40"/>
      <c r="AF29" s="62"/>
      <c r="AG29" s="59"/>
      <c r="AH29" s="59"/>
    </row>
    <row r="30" spans="1:34" s="64" customFormat="1" ht="60">
      <c r="A30" s="43" t="str">
        <f>'READ ME FIRST'!$D$12</f>
        <v>PGE</v>
      </c>
      <c r="B30" s="44">
        <f>'READ ME FIRST'!$D$15</f>
        <v>44317</v>
      </c>
      <c r="C30" s="47" t="s">
        <v>184</v>
      </c>
      <c r="D30" s="46" t="str">
        <f>IF(Table2[[#This Row],[WMPInitiativeCategory]]="", "",INDEX('Initiative mapping-DO NOT EDIT'!$I$3:$I$13, MATCH(Table2[[#This Row],[WMPInitiativeCategory]],'Initiative mapping-DO NOT EDIT'!$H$3:$H$13,0)))</f>
        <v>7.3.3.</v>
      </c>
      <c r="E30" s="47" t="s">
        <v>227</v>
      </c>
      <c r="F30" s="47"/>
      <c r="G30" s="43">
        <f>IF(Table2[[#This Row],[WMPInitiativeActivity]]="","x",IF(Table2[[#This Row],[WMPInitiativeActivity]]="other", Table2[[#This Row],[ActivityNameifOther]], INDEX('Initiative mapping-DO NOT EDIT'!$C$3:$C$92,MATCH(Table2[[#This Row],[WMPInitiativeActivity]],'Initiative mapping-DO NOT EDIT'!$D$3:$D$92,0))))</f>
        <v>13</v>
      </c>
      <c r="H30" s="47" t="s">
        <v>227</v>
      </c>
      <c r="I30" s="49"/>
      <c r="J3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Hardening_Pole loading infrastructure hardening and replacement program based on pole loading assessment program __2021</v>
      </c>
      <c r="K30" s="51">
        <v>539</v>
      </c>
      <c r="L30" s="52" t="s">
        <v>228</v>
      </c>
      <c r="M30" s="53">
        <v>160000</v>
      </c>
      <c r="N30" s="53">
        <v>15000</v>
      </c>
      <c r="O30" s="54"/>
      <c r="P30" s="54"/>
      <c r="Q30" s="54"/>
      <c r="R30" s="71">
        <v>0</v>
      </c>
      <c r="S30" s="54"/>
      <c r="T30" s="54"/>
      <c r="U30" s="54"/>
      <c r="V30" s="45" t="s">
        <v>229</v>
      </c>
      <c r="W30" s="85" t="s">
        <v>230</v>
      </c>
      <c r="X30" s="52"/>
      <c r="Y30" s="52"/>
      <c r="Z30" s="52"/>
      <c r="AA30" s="55" t="s">
        <v>161</v>
      </c>
      <c r="AB30" s="52" t="s">
        <v>231</v>
      </c>
      <c r="AC30" s="57"/>
      <c r="AD30" s="57"/>
      <c r="AE30" s="40"/>
      <c r="AF30" s="62"/>
      <c r="AG30" s="59"/>
      <c r="AH30" s="59"/>
    </row>
    <row r="31" spans="1:34" s="64" customFormat="1" ht="36">
      <c r="A31" s="43" t="str">
        <f>'READ ME FIRST'!$D$12</f>
        <v>PGE</v>
      </c>
      <c r="B31" s="44">
        <f>'READ ME FIRST'!$D$15</f>
        <v>44317</v>
      </c>
      <c r="C31" s="47" t="s">
        <v>184</v>
      </c>
      <c r="D31" s="46" t="str">
        <f>IF(Table2[[#This Row],[WMPInitiativeCategory]]="", "",INDEX('Initiative mapping-DO NOT EDIT'!$I$3:$I$13, MATCH(Table2[[#This Row],[WMPInitiativeCategory]],'Initiative mapping-DO NOT EDIT'!$H$3:$H$13,0)))</f>
        <v>7.3.3.</v>
      </c>
      <c r="E31" s="47" t="s">
        <v>232</v>
      </c>
      <c r="F31" s="47"/>
      <c r="G31" s="43">
        <f>IF(Table2[[#This Row],[WMPInitiativeActivity]]="","x",IF(Table2[[#This Row],[WMPInitiativeActivity]]="other", Table2[[#This Row],[ActivityNameifOther]], INDEX('Initiative mapping-DO NOT EDIT'!$C$3:$C$92,MATCH(Table2[[#This Row],[WMPInitiativeActivity]],'Initiative mapping-DO NOT EDIT'!$D$3:$D$92,0))))</f>
        <v>14</v>
      </c>
      <c r="H31" s="47" t="s">
        <v>232</v>
      </c>
      <c r="I31" s="49"/>
      <c r="J3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Hardening_Transformers maintenance and replacement  __2021</v>
      </c>
      <c r="K31" s="51">
        <v>541</v>
      </c>
      <c r="L31" s="52"/>
      <c r="M31" s="53"/>
      <c r="N31" s="53"/>
      <c r="O31" s="54"/>
      <c r="P31" s="54"/>
      <c r="Q31" s="54"/>
      <c r="R31" s="53"/>
      <c r="S31" s="54"/>
      <c r="T31" s="54"/>
      <c r="U31" s="54"/>
      <c r="V31" s="45" t="s">
        <v>233</v>
      </c>
      <c r="W31" s="45" t="s">
        <v>234</v>
      </c>
      <c r="X31" s="52"/>
      <c r="Y31" s="52"/>
      <c r="Z31" s="52"/>
      <c r="AA31" s="55" t="s">
        <v>150</v>
      </c>
      <c r="AB31" s="52"/>
      <c r="AC31" s="57"/>
      <c r="AD31" s="57"/>
      <c r="AE31" s="40"/>
      <c r="AF31" s="62"/>
      <c r="AG31" s="59"/>
      <c r="AH31" s="59"/>
    </row>
    <row r="32" spans="1:34" s="64" customFormat="1" ht="96">
      <c r="A32" s="43" t="str">
        <f>'READ ME FIRST'!$D$12</f>
        <v>PGE</v>
      </c>
      <c r="B32" s="44">
        <f>'READ ME FIRST'!$D$15</f>
        <v>44317</v>
      </c>
      <c r="C32" s="47" t="s">
        <v>184</v>
      </c>
      <c r="D32" s="46" t="str">
        <f>IF(Table2[[#This Row],[WMPInitiativeCategory]]="", "",INDEX('Initiative mapping-DO NOT EDIT'!$I$3:$I$13, MATCH(Table2[[#This Row],[WMPInitiativeCategory]],'Initiative mapping-DO NOT EDIT'!$H$3:$H$13,0)))</f>
        <v>7.3.3.</v>
      </c>
      <c r="E32" s="47" t="s">
        <v>235</v>
      </c>
      <c r="F32" s="47"/>
      <c r="G32" s="43">
        <f>IF(Table2[[#This Row],[WMPInitiativeActivity]]="","x",IF(Table2[[#This Row],[WMPInitiativeActivity]]="other", Table2[[#This Row],[ActivityNameifOther]], INDEX('Initiative mapping-DO NOT EDIT'!$C$3:$C$92,MATCH(Table2[[#This Row],[WMPInitiativeActivity]],'Initiative mapping-DO NOT EDIT'!$D$3:$D$92,0))))</f>
        <v>15</v>
      </c>
      <c r="H32" s="47" t="s">
        <v>235</v>
      </c>
      <c r="I32" s="49"/>
      <c r="J3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Hardening_Transmission tower maintenance and replacement  __2021</v>
      </c>
      <c r="K32" s="51">
        <v>543</v>
      </c>
      <c r="L32" s="52"/>
      <c r="M32" s="53"/>
      <c r="N32" s="53"/>
      <c r="O32" s="54"/>
      <c r="P32" s="54"/>
      <c r="Q32" s="54"/>
      <c r="R32" s="53"/>
      <c r="S32" s="54"/>
      <c r="T32" s="54"/>
      <c r="U32" s="54"/>
      <c r="V32" s="45" t="s">
        <v>236</v>
      </c>
      <c r="W32" s="52" t="s">
        <v>237</v>
      </c>
      <c r="X32" s="52"/>
      <c r="Y32" s="52"/>
      <c r="Z32" s="52"/>
      <c r="AA32" s="55" t="s">
        <v>150</v>
      </c>
      <c r="AB32" s="52"/>
      <c r="AC32" s="57"/>
      <c r="AD32" s="57"/>
      <c r="AE32" s="40"/>
      <c r="AF32" s="62"/>
      <c r="AG32" s="59"/>
      <c r="AH32" s="59"/>
    </row>
    <row r="33" spans="1:34" s="64" customFormat="1" ht="36">
      <c r="A33" s="43" t="str">
        <f>'READ ME FIRST'!$D$12</f>
        <v>PGE</v>
      </c>
      <c r="B33" s="44">
        <f>'READ ME FIRST'!$D$15</f>
        <v>44317</v>
      </c>
      <c r="C33" s="47" t="s">
        <v>184</v>
      </c>
      <c r="D33" s="46" t="str">
        <f>IF(Table2[[#This Row],[WMPInitiativeCategory]]="", "",INDEX('Initiative mapping-DO NOT EDIT'!$I$3:$I$13, MATCH(Table2[[#This Row],[WMPInitiativeCategory]],'Initiative mapping-DO NOT EDIT'!$H$3:$H$13,0)))</f>
        <v>7.3.3.</v>
      </c>
      <c r="E33" s="47" t="s">
        <v>238</v>
      </c>
      <c r="F33" s="47"/>
      <c r="G33" s="43">
        <f>IF(Table2[[#This Row],[WMPInitiativeActivity]]="","x",IF(Table2[[#This Row],[WMPInitiativeActivity]]="other", Table2[[#This Row],[ActivityNameifOther]], INDEX('Initiative mapping-DO NOT EDIT'!$C$3:$C$92,MATCH(Table2[[#This Row],[WMPInitiativeActivity]],'Initiative mapping-DO NOT EDIT'!$D$3:$D$92,0))))</f>
        <v>16</v>
      </c>
      <c r="H33" s="47" t="s">
        <v>238</v>
      </c>
      <c r="I33" s="67" t="s">
        <v>186</v>
      </c>
      <c r="J3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Hardening_Undergrounding of electric lines and/or equipment  _GhLogID_2021</v>
      </c>
      <c r="K33" s="51">
        <v>545</v>
      </c>
      <c r="L33" s="52"/>
      <c r="M33" s="53"/>
      <c r="N33" s="53"/>
      <c r="O33" s="54"/>
      <c r="P33" s="54"/>
      <c r="Q33" s="54"/>
      <c r="R33" s="53"/>
      <c r="S33" s="54"/>
      <c r="T33" s="54"/>
      <c r="U33" s="54"/>
      <c r="V33" s="45" t="s">
        <v>239</v>
      </c>
      <c r="W33" s="45" t="s">
        <v>240</v>
      </c>
      <c r="X33" s="52"/>
      <c r="Y33" s="52"/>
      <c r="Z33" s="52"/>
      <c r="AA33" s="55" t="s">
        <v>241</v>
      </c>
      <c r="AB33" s="52"/>
      <c r="AC33" s="57"/>
      <c r="AD33" s="57"/>
      <c r="AE33" s="40"/>
      <c r="AF33" s="62"/>
      <c r="AG33" s="59"/>
      <c r="AH33" s="59"/>
    </row>
    <row r="34" spans="1:34" s="64" customFormat="1" ht="60">
      <c r="A34" s="43" t="str">
        <f>'READ ME FIRST'!$D$12</f>
        <v>PGE</v>
      </c>
      <c r="B34" s="44">
        <f>'READ ME FIRST'!$D$15</f>
        <v>44317</v>
      </c>
      <c r="C34" s="47" t="s">
        <v>184</v>
      </c>
      <c r="D34" s="46" t="str">
        <f>IF(Table2[[#This Row],[WMPInitiativeCategory]]="", "",INDEX('Initiative mapping-DO NOT EDIT'!$I$3:$I$13, MATCH(Table2[[#This Row],[WMPInitiativeCategory]],'Initiative mapping-DO NOT EDIT'!$H$3:$H$13,0)))</f>
        <v>7.3.3.</v>
      </c>
      <c r="E34" s="47" t="s">
        <v>242</v>
      </c>
      <c r="F34" s="47"/>
      <c r="G34" s="43">
        <f>IF(Table2[[#This Row],[WMPInitiativeActivity]]="","x",IF(Table2[[#This Row],[WMPInitiativeActivity]]="other", Table2[[#This Row],[ActivityNameifOther]], INDEX('Initiative mapping-DO NOT EDIT'!$C$3:$C$92,MATCH(Table2[[#This Row],[WMPInitiativeActivity]],'Initiative mapping-DO NOT EDIT'!$D$3:$D$92,0))))</f>
        <v>2</v>
      </c>
      <c r="H34" s="47" t="s">
        <v>242</v>
      </c>
      <c r="I34" s="49"/>
      <c r="J3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Hardening_Circuit breaker maintenance and installation to de-energize lines upon detecting a fault  __2021</v>
      </c>
      <c r="K34" s="51">
        <v>473</v>
      </c>
      <c r="L34" s="52"/>
      <c r="M34" s="53"/>
      <c r="N34" s="53"/>
      <c r="O34" s="54"/>
      <c r="P34" s="54"/>
      <c r="Q34" s="54"/>
      <c r="R34" s="53"/>
      <c r="S34" s="54"/>
      <c r="T34" s="54"/>
      <c r="U34" s="54"/>
      <c r="V34" s="45" t="s">
        <v>243</v>
      </c>
      <c r="W34" s="52" t="s">
        <v>244</v>
      </c>
      <c r="X34" s="52"/>
      <c r="Y34" s="52"/>
      <c r="Z34" s="52"/>
      <c r="AA34" s="55" t="s">
        <v>129</v>
      </c>
      <c r="AB34" s="52"/>
      <c r="AC34" s="57"/>
      <c r="AD34" s="57"/>
      <c r="AE34" s="40"/>
      <c r="AF34" s="62"/>
      <c r="AG34" s="59"/>
      <c r="AH34" s="59"/>
    </row>
    <row r="35" spans="1:34" s="64" customFormat="1" ht="24">
      <c r="A35" s="43" t="str">
        <f>'READ ME FIRST'!$D$12</f>
        <v>PGE</v>
      </c>
      <c r="B35" s="44">
        <f>'READ ME FIRST'!$D$15</f>
        <v>44317</v>
      </c>
      <c r="C35" s="47" t="s">
        <v>184</v>
      </c>
      <c r="D35" s="46" t="str">
        <f>IF(Table2[[#This Row],[WMPInitiativeCategory]]="", "",INDEX('Initiative mapping-DO NOT EDIT'!$I$3:$I$13, MATCH(Table2[[#This Row],[WMPInitiativeCategory]],'Initiative mapping-DO NOT EDIT'!$H$3:$H$13,0)))</f>
        <v>7.3.3.</v>
      </c>
      <c r="E35" s="47" t="s">
        <v>245</v>
      </c>
      <c r="F35" s="47"/>
      <c r="G35" s="43">
        <f>IF(Table2[[#This Row],[WMPInitiativeActivity]]="","x",IF(Table2[[#This Row],[WMPInitiativeActivity]]="other", Table2[[#This Row],[ActivityNameifOther]], INDEX('Initiative mapping-DO NOT EDIT'!$C$3:$C$92,MATCH(Table2[[#This Row],[WMPInitiativeActivity]],'Initiative mapping-DO NOT EDIT'!$D$3:$D$92,0))))</f>
        <v>3</v>
      </c>
      <c r="H35" s="47" t="s">
        <v>245</v>
      </c>
      <c r="I35" s="67" t="s">
        <v>186</v>
      </c>
      <c r="J3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installation  _GhLogID_2021</v>
      </c>
      <c r="K35" s="51">
        <v>476</v>
      </c>
      <c r="L35" s="52"/>
      <c r="M35" s="53"/>
      <c r="N35" s="53"/>
      <c r="O35" s="54"/>
      <c r="P35" s="54"/>
      <c r="Q35" s="54"/>
      <c r="R35" s="53"/>
      <c r="S35" s="54"/>
      <c r="T35" s="54"/>
      <c r="U35" s="54"/>
      <c r="V35" s="45" t="s">
        <v>246</v>
      </c>
      <c r="W35" s="45" t="s">
        <v>247</v>
      </c>
      <c r="X35" s="52"/>
      <c r="Y35" s="52"/>
      <c r="Z35" s="52"/>
      <c r="AA35" s="55" t="s">
        <v>241</v>
      </c>
      <c r="AB35" s="52"/>
      <c r="AC35" s="57"/>
      <c r="AD35" s="57"/>
      <c r="AE35" s="40"/>
      <c r="AF35" s="62"/>
      <c r="AG35" s="59"/>
      <c r="AH35" s="59"/>
    </row>
    <row r="36" spans="1:34" s="64" customFormat="1" ht="48">
      <c r="A36" s="43" t="str">
        <f>'READ ME FIRST'!$D$12</f>
        <v>PGE</v>
      </c>
      <c r="B36" s="44">
        <f>'READ ME FIRST'!$D$15</f>
        <v>44317</v>
      </c>
      <c r="C36" s="47" t="s">
        <v>184</v>
      </c>
      <c r="D36" s="46" t="str">
        <f>IF(Table2[[#This Row],[WMPInitiativeCategory]]="", "",INDEX('Initiative mapping-DO NOT EDIT'!$I$3:$I$13, MATCH(Table2[[#This Row],[WMPInitiativeCategory]],'Initiative mapping-DO NOT EDIT'!$H$3:$H$13,0)))</f>
        <v>7.3.3.</v>
      </c>
      <c r="E36" s="47" t="s">
        <v>248</v>
      </c>
      <c r="F36" s="47"/>
      <c r="G36" s="43">
        <f>IF(Table2[[#This Row],[WMPInitiativeActivity]]="","x",IF(Table2[[#This Row],[WMPInitiativeActivity]]="other", Table2[[#This Row],[ActivityNameifOther]], INDEX('Initiative mapping-DO NOT EDIT'!$C$3:$C$92,MATCH(Table2[[#This Row],[WMPInitiativeActivity]],'Initiative mapping-DO NOT EDIT'!$D$3:$D$92,0))))</f>
        <v>4</v>
      </c>
      <c r="H36" s="47" t="s">
        <v>248</v>
      </c>
      <c r="I36" s="49"/>
      <c r="J3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maintenance __2021</v>
      </c>
      <c r="K36" s="51">
        <v>479</v>
      </c>
      <c r="L36" s="52"/>
      <c r="M36" s="53"/>
      <c r="N36" s="53"/>
      <c r="O36" s="54"/>
      <c r="P36" s="54"/>
      <c r="Q36" s="54"/>
      <c r="R36" s="53"/>
      <c r="S36" s="54"/>
      <c r="T36" s="54"/>
      <c r="U36" s="54"/>
      <c r="V36" s="45" t="s">
        <v>249</v>
      </c>
      <c r="W36" s="65" t="s">
        <v>250</v>
      </c>
      <c r="X36" s="52"/>
      <c r="Y36" s="52"/>
      <c r="Z36" s="52"/>
      <c r="AA36" s="55" t="s">
        <v>150</v>
      </c>
      <c r="AB36" s="52"/>
      <c r="AC36" s="57"/>
      <c r="AD36" s="57"/>
      <c r="AE36" s="40"/>
      <c r="AF36" s="62"/>
      <c r="AG36" s="59"/>
      <c r="AH36" s="59"/>
    </row>
    <row r="37" spans="1:34" s="64" customFormat="1" ht="72">
      <c r="A37" s="43" t="str">
        <f>'READ ME FIRST'!$D$12</f>
        <v>PGE</v>
      </c>
      <c r="B37" s="44">
        <f>'READ ME FIRST'!$D$15</f>
        <v>44317</v>
      </c>
      <c r="C37" s="47" t="s">
        <v>184</v>
      </c>
      <c r="D37" s="46" t="str">
        <f>IF(Table2[[#This Row],[WMPInitiativeCategory]]="", "",INDEX('Initiative mapping-DO NOT EDIT'!$I$3:$I$13, MATCH(Table2[[#This Row],[WMPInitiativeCategory]],'Initiative mapping-DO NOT EDIT'!$H$3:$H$13,0)))</f>
        <v>7.3.3.</v>
      </c>
      <c r="E37" s="47" t="s">
        <v>251</v>
      </c>
      <c r="F37" s="47"/>
      <c r="G37" s="43">
        <f>IF(Table2[[#This Row],[WMPInitiativeActivity]]="","x",IF(Table2[[#This Row],[WMPInitiativeActivity]]="other", Table2[[#This Row],[ActivityNameifOther]], INDEX('Initiative mapping-DO NOT EDIT'!$C$3:$C$92,MATCH(Table2[[#This Row],[WMPInitiativeActivity]],'Initiative mapping-DO NOT EDIT'!$D$3:$D$92,0))))</f>
        <v>5</v>
      </c>
      <c r="H37" s="47" t="s">
        <v>251</v>
      </c>
      <c r="I37" s="49"/>
      <c r="J3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Hardening_Crossarm maintenance, repair, and replacement  __2021</v>
      </c>
      <c r="K37" s="51">
        <v>481</v>
      </c>
      <c r="L37" s="52"/>
      <c r="M37" s="53"/>
      <c r="N37" s="53"/>
      <c r="O37" s="54"/>
      <c r="P37" s="54"/>
      <c r="Q37" s="54"/>
      <c r="R37" s="53"/>
      <c r="S37" s="54"/>
      <c r="T37" s="54"/>
      <c r="U37" s="54"/>
      <c r="V37" s="45" t="s">
        <v>252</v>
      </c>
      <c r="W37" s="45" t="s">
        <v>253</v>
      </c>
      <c r="X37" s="52"/>
      <c r="Y37" s="52"/>
      <c r="Z37" s="52"/>
      <c r="AA37" s="55" t="s">
        <v>150</v>
      </c>
      <c r="AB37" s="52"/>
      <c r="AC37" s="57"/>
      <c r="AD37" s="57"/>
      <c r="AE37" s="40"/>
      <c r="AF37" s="62"/>
      <c r="AG37" s="59"/>
      <c r="AH37" s="59"/>
    </row>
    <row r="38" spans="1:34" s="64" customFormat="1" ht="60">
      <c r="A38" s="43" t="str">
        <f>'READ ME FIRST'!$D$12</f>
        <v>PGE</v>
      </c>
      <c r="B38" s="44">
        <f>'READ ME FIRST'!$D$15</f>
        <v>44317</v>
      </c>
      <c r="C38" s="47" t="s">
        <v>184</v>
      </c>
      <c r="D38" s="46" t="str">
        <f>IF(Table2[[#This Row],[WMPInitiativeCategory]]="", "",INDEX('Initiative mapping-DO NOT EDIT'!$I$3:$I$13, MATCH(Table2[[#This Row],[WMPInitiativeCategory]],'Initiative mapping-DO NOT EDIT'!$H$3:$H$13,0)))</f>
        <v>7.3.3.</v>
      </c>
      <c r="E38" s="47" t="s">
        <v>254</v>
      </c>
      <c r="F38" s="47"/>
      <c r="G38" s="43">
        <f>IF(Table2[[#This Row],[WMPInitiativeActivity]]="","x",IF(Table2[[#This Row],[WMPInitiativeActivity]]="other", Table2[[#This Row],[ActivityNameifOther]], INDEX('Initiative mapping-DO NOT EDIT'!$C$3:$C$92,MATCH(Table2[[#This Row],[WMPInitiativeActivity]],'Initiative mapping-DO NOT EDIT'!$D$3:$D$92,0))))</f>
        <v>6</v>
      </c>
      <c r="H38" s="47" t="s">
        <v>254</v>
      </c>
      <c r="I38" s="49"/>
      <c r="J3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Hardening_Distribution pole replacement and reinforcement, including with composite poles  __2021</v>
      </c>
      <c r="K38" s="51">
        <v>483</v>
      </c>
      <c r="L38" s="52"/>
      <c r="M38" s="53"/>
      <c r="N38" s="53"/>
      <c r="O38" s="54"/>
      <c r="P38" s="54"/>
      <c r="Q38" s="54"/>
      <c r="R38" s="53"/>
      <c r="S38" s="54"/>
      <c r="T38" s="54"/>
      <c r="U38" s="54"/>
      <c r="V38" s="45" t="s">
        <v>255</v>
      </c>
      <c r="W38" s="45" t="s">
        <v>256</v>
      </c>
      <c r="X38" s="52"/>
      <c r="Y38" s="52"/>
      <c r="Z38" s="52"/>
      <c r="AA38" s="55" t="s">
        <v>150</v>
      </c>
      <c r="AB38" s="52"/>
      <c r="AC38" s="57"/>
      <c r="AD38" s="57"/>
      <c r="AE38" s="40"/>
      <c r="AF38" s="62"/>
      <c r="AG38" s="59"/>
      <c r="AH38" s="59"/>
    </row>
    <row r="39" spans="1:34" s="64" customFormat="1" ht="108">
      <c r="A39" s="43" t="str">
        <f>'READ ME FIRST'!$D$12</f>
        <v>PGE</v>
      </c>
      <c r="B39" s="44">
        <f>'READ ME FIRST'!$D$15</f>
        <v>44317</v>
      </c>
      <c r="C39" s="47" t="s">
        <v>257</v>
      </c>
      <c r="D39" s="46" t="str">
        <f>IF(Table2[[#This Row],[WMPInitiativeCategory]]="", "",INDEX('Initiative mapping-DO NOT EDIT'!$I$3:$I$13, MATCH(Table2[[#This Row],[WMPInitiativeCategory]],'Initiative mapping-DO NOT EDIT'!$H$3:$H$13,0)))</f>
        <v>7.3.4.</v>
      </c>
      <c r="E39" s="47" t="s">
        <v>258</v>
      </c>
      <c r="F39" s="47"/>
      <c r="G39" s="43">
        <f>IF(Table2[[#This Row],[WMPInitiativeActivity]]="","x",IF(Table2[[#This Row],[WMPInitiativeActivity]]="other", Table2[[#This Row],[ActivityNameifOther]], INDEX('Initiative mapping-DO NOT EDIT'!$C$3:$C$92,MATCH(Table2[[#This Row],[WMPInitiativeActivity]],'Initiative mapping-DO NOT EDIT'!$D$3:$D$92,0))))</f>
        <v>10</v>
      </c>
      <c r="H39" s="47" t="s">
        <v>258</v>
      </c>
      <c r="I39" s="49"/>
      <c r="J3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transmission electric lines and __2021</v>
      </c>
      <c r="K39" s="51">
        <v>609</v>
      </c>
      <c r="L39" s="52"/>
      <c r="M39" s="53"/>
      <c r="N39" s="53"/>
      <c r="O39" s="54"/>
      <c r="P39" s="54"/>
      <c r="Q39" s="54"/>
      <c r="R39" s="53"/>
      <c r="S39" s="54"/>
      <c r="T39" s="54"/>
      <c r="U39" s="54"/>
      <c r="V39" s="45" t="s">
        <v>259</v>
      </c>
      <c r="W39" s="52" t="s">
        <v>260</v>
      </c>
      <c r="X39" s="52"/>
      <c r="Y39" s="52"/>
      <c r="Z39" s="52"/>
      <c r="AA39" s="55" t="s">
        <v>129</v>
      </c>
      <c r="AB39" s="52"/>
      <c r="AC39" s="57"/>
      <c r="AD39" s="57"/>
      <c r="AE39" s="40"/>
      <c r="AF39" s="62"/>
      <c r="AG39" s="59"/>
      <c r="AH39" s="59"/>
    </row>
    <row r="40" spans="1:34" s="64" customFormat="1" ht="96">
      <c r="A40" s="43" t="str">
        <f>'READ ME FIRST'!$D$12</f>
        <v>PGE</v>
      </c>
      <c r="B40" s="44">
        <f>'READ ME FIRST'!$D$15</f>
        <v>44317</v>
      </c>
      <c r="C40" s="47" t="s">
        <v>257</v>
      </c>
      <c r="D40" s="46" t="str">
        <f>IF(Table2[[#This Row],[WMPInitiativeCategory]]="", "",INDEX('Initiative mapping-DO NOT EDIT'!$I$3:$I$13, MATCH(Table2[[#This Row],[WMPInitiativeCategory]],'Initiative mapping-DO NOT EDIT'!$H$3:$H$13,0)))</f>
        <v>7.3.4.</v>
      </c>
      <c r="E40" s="47" t="s">
        <v>261</v>
      </c>
      <c r="F40" s="47"/>
      <c r="G40" s="43">
        <f>IF(Table2[[#This Row],[WMPInitiativeActivity]]="","x",IF(Table2[[#This Row],[WMPInitiativeActivity]]="other", Table2[[#This Row],[ActivityNameifOther]], INDEX('Initiative mapping-DO NOT EDIT'!$C$3:$C$92,MATCH(Table2[[#This Row],[WMPInitiativeActivity]],'Initiative mapping-DO NOT EDIT'!$D$3:$D$92,0))))</f>
        <v>11</v>
      </c>
      <c r="H40" s="47" t="s">
        <v>261</v>
      </c>
      <c r="I40" s="49"/>
      <c r="J4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distribution electric lines and equipment  __2021</v>
      </c>
      <c r="K40" s="51">
        <v>612</v>
      </c>
      <c r="L40" s="52" t="s">
        <v>262</v>
      </c>
      <c r="M40" s="53">
        <v>1181000</v>
      </c>
      <c r="N40" s="53">
        <v>307801</v>
      </c>
      <c r="O40" s="54"/>
      <c r="P40" s="54"/>
      <c r="Q40" s="54"/>
      <c r="R40" s="53">
        <v>352623</v>
      </c>
      <c r="S40" s="54"/>
      <c r="T40" s="54"/>
      <c r="U40" s="54"/>
      <c r="V40" s="45" t="s">
        <v>263</v>
      </c>
      <c r="W40" s="52" t="s">
        <v>264</v>
      </c>
      <c r="X40" s="52"/>
      <c r="Y40" s="52"/>
      <c r="Z40" s="52"/>
      <c r="AA40" s="55" t="s">
        <v>129</v>
      </c>
      <c r="AB40" s="52"/>
      <c r="AC40" s="57"/>
      <c r="AD40" s="57"/>
      <c r="AE40" s="40"/>
      <c r="AF40" s="62"/>
      <c r="AG40" s="59"/>
      <c r="AH40" s="59"/>
    </row>
    <row r="41" spans="1:34" s="64" customFormat="1" ht="156">
      <c r="A41" s="43" t="str">
        <f>'READ ME FIRST'!$D$12</f>
        <v>PGE</v>
      </c>
      <c r="B41" s="44">
        <f>'READ ME FIRST'!$D$15</f>
        <v>44317</v>
      </c>
      <c r="C41" s="47" t="s">
        <v>257</v>
      </c>
      <c r="D41" s="46" t="str">
        <f>IF(Table2[[#This Row],[WMPInitiativeCategory]]="", "",INDEX('Initiative mapping-DO NOT EDIT'!$I$3:$I$13, MATCH(Table2[[#This Row],[WMPInitiativeCategory]],'Initiative mapping-DO NOT EDIT'!$H$3:$H$13,0)))</f>
        <v>7.3.4.</v>
      </c>
      <c r="E41" s="47" t="s">
        <v>265</v>
      </c>
      <c r="F41" s="47"/>
      <c r="G41" s="43">
        <f>IF(Table2[[#This Row],[WMPInitiativeActivity]]="","x",IF(Table2[[#This Row],[WMPInitiativeActivity]]="other", Table2[[#This Row],[ActivityNameifOther]], INDEX('Initiative mapping-DO NOT EDIT'!$C$3:$C$92,MATCH(Table2[[#This Row],[WMPInitiativeActivity]],'Initiative mapping-DO NOT EDIT'!$D$3:$D$92,0))))</f>
        <v>12</v>
      </c>
      <c r="H41" s="47" t="s">
        <v>265</v>
      </c>
      <c r="I41" s="67" t="s">
        <v>266</v>
      </c>
      <c r="J4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transmission electric lines and equipment  _AiLogID_2021</v>
      </c>
      <c r="K41" s="51">
        <v>614</v>
      </c>
      <c r="L41" s="52" t="s">
        <v>267</v>
      </c>
      <c r="M41" s="53">
        <v>124495</v>
      </c>
      <c r="N41" s="53">
        <v>0</v>
      </c>
      <c r="O41" s="54"/>
      <c r="P41" s="54"/>
      <c r="Q41" s="54"/>
      <c r="R41" s="53">
        <v>19738</v>
      </c>
      <c r="S41" s="54"/>
      <c r="T41" s="54"/>
      <c r="U41" s="54"/>
      <c r="V41" s="45" t="s">
        <v>268</v>
      </c>
      <c r="W41" s="52" t="s">
        <v>269</v>
      </c>
      <c r="X41" s="52"/>
      <c r="Y41" s="52"/>
      <c r="Z41" s="52"/>
      <c r="AA41" s="55" t="s">
        <v>150</v>
      </c>
      <c r="AB41" s="52"/>
      <c r="AC41" s="57"/>
      <c r="AD41" s="57"/>
      <c r="AE41" s="40"/>
      <c r="AF41" s="62"/>
      <c r="AG41" s="59"/>
      <c r="AH41" s="59"/>
    </row>
    <row r="42" spans="1:34" s="64" customFormat="1" ht="108">
      <c r="A42" s="43" t="str">
        <f>'READ ME FIRST'!$D$12</f>
        <v>PGE</v>
      </c>
      <c r="B42" s="44">
        <f>'READ ME FIRST'!$D$15</f>
        <v>44317</v>
      </c>
      <c r="C42" s="47" t="s">
        <v>257</v>
      </c>
      <c r="D42" s="46" t="str">
        <f>IF(Table2[[#This Row],[WMPInitiativeCategory]]="", "",INDEX('Initiative mapping-DO NOT EDIT'!$I$3:$I$13, MATCH(Table2[[#This Row],[WMPInitiativeCategory]],'Initiative mapping-DO NOT EDIT'!$H$3:$H$13,0)))</f>
        <v>7.3.4.</v>
      </c>
      <c r="E42" s="47" t="s">
        <v>270</v>
      </c>
      <c r="F42" s="47"/>
      <c r="G42" s="43">
        <f>IF(Table2[[#This Row],[WMPInitiativeActivity]]="","x",IF(Table2[[#This Row],[WMPInitiativeActivity]]="other", Table2[[#This Row],[ActivityNameifOther]], INDEX('Initiative mapping-DO NOT EDIT'!$C$3:$C$92,MATCH(Table2[[#This Row],[WMPInitiativeActivity]],'Initiative mapping-DO NOT EDIT'!$D$3:$D$92,0))))</f>
        <v>13</v>
      </c>
      <c r="H42" s="47" t="s">
        <v>270</v>
      </c>
      <c r="I42" s="49"/>
      <c r="J4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Inspections_Pole loading assessment program to determine safety factor  __2021</v>
      </c>
      <c r="K42" s="51">
        <v>616</v>
      </c>
      <c r="L42" s="53"/>
      <c r="M42" s="53"/>
      <c r="N42" s="53"/>
      <c r="O42" s="53" t="s">
        <v>147</v>
      </c>
      <c r="P42" s="53" t="s">
        <v>147</v>
      </c>
      <c r="Q42" s="53" t="s">
        <v>147</v>
      </c>
      <c r="R42" s="53"/>
      <c r="S42" s="54"/>
      <c r="T42" s="54"/>
      <c r="U42" s="54"/>
      <c r="V42" s="45" t="s">
        <v>271</v>
      </c>
      <c r="W42" s="52" t="s">
        <v>272</v>
      </c>
      <c r="X42" s="52"/>
      <c r="Y42" s="52"/>
      <c r="Z42" s="52"/>
      <c r="AA42" s="55" t="s">
        <v>161</v>
      </c>
      <c r="AB42" s="52" t="s">
        <v>273</v>
      </c>
      <c r="AC42" s="57"/>
      <c r="AD42" s="57"/>
      <c r="AE42" s="40"/>
      <c r="AF42" s="62"/>
      <c r="AG42" s="59"/>
      <c r="AH42" s="59"/>
    </row>
    <row r="43" spans="1:34" s="64" customFormat="1" ht="96">
      <c r="A43" s="43" t="str">
        <f>'READ ME FIRST'!$D$12</f>
        <v>PGE</v>
      </c>
      <c r="B43" s="44">
        <f>'READ ME FIRST'!$D$15</f>
        <v>44317</v>
      </c>
      <c r="C43" s="47" t="s">
        <v>257</v>
      </c>
      <c r="D43" s="46" t="str">
        <f>IF(Table2[[#This Row],[WMPInitiativeCategory]]="", "",INDEX('Initiative mapping-DO NOT EDIT'!$I$3:$I$13, MATCH(Table2[[#This Row],[WMPInitiativeCategory]],'Initiative mapping-DO NOT EDIT'!$H$3:$H$13,0)))</f>
        <v>7.3.4.</v>
      </c>
      <c r="E43" s="47" t="s">
        <v>274</v>
      </c>
      <c r="F43" s="47"/>
      <c r="G43" s="43">
        <f>IF(Table2[[#This Row],[WMPInitiativeActivity]]="","x",IF(Table2[[#This Row],[WMPInitiativeActivity]]="other", Table2[[#This Row],[ActivityNameifOther]], INDEX('Initiative mapping-DO NOT EDIT'!$C$3:$C$92,MATCH(Table2[[#This Row],[WMPInitiativeActivity]],'Initiative mapping-DO NOT EDIT'!$D$3:$D$92,0))))</f>
        <v>14</v>
      </c>
      <c r="H43" s="47" t="s">
        <v>274</v>
      </c>
      <c r="I43" s="49"/>
      <c r="J4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Inspections_Quality assurance / quality control of inspections  __2021</v>
      </c>
      <c r="K43" s="51">
        <v>618</v>
      </c>
      <c r="L43" s="52"/>
      <c r="M43" s="53"/>
      <c r="N43" s="53"/>
      <c r="O43" s="54"/>
      <c r="P43" s="54"/>
      <c r="Q43" s="54"/>
      <c r="R43" s="53"/>
      <c r="S43" s="54"/>
      <c r="T43" s="54"/>
      <c r="U43" s="54"/>
      <c r="V43" s="45" t="s">
        <v>275</v>
      </c>
      <c r="W43" s="52" t="s">
        <v>276</v>
      </c>
      <c r="X43" s="52"/>
      <c r="Y43" s="52"/>
      <c r="Z43" s="52"/>
      <c r="AA43" s="55" t="s">
        <v>129</v>
      </c>
      <c r="AB43" s="52"/>
      <c r="AC43" s="57"/>
      <c r="AD43" s="57"/>
      <c r="AE43" s="40"/>
      <c r="AF43" s="62"/>
      <c r="AG43" s="59"/>
      <c r="AH43" s="59"/>
    </row>
    <row r="44" spans="1:34" s="64" customFormat="1" ht="132">
      <c r="A44" s="43" t="str">
        <f>'READ ME FIRST'!$D$12</f>
        <v>PGE</v>
      </c>
      <c r="B44" s="44">
        <f>'READ ME FIRST'!$D$15</f>
        <v>44317</v>
      </c>
      <c r="C44" s="47" t="s">
        <v>257</v>
      </c>
      <c r="D44" s="46" t="str">
        <f>IF(Table2[[#This Row],[WMPInitiativeCategory]]="", "",INDEX('Initiative mapping-DO NOT EDIT'!$I$3:$I$13, MATCH(Table2[[#This Row],[WMPInitiativeCategory]],'Initiative mapping-DO NOT EDIT'!$H$3:$H$13,0)))</f>
        <v>7.3.4.</v>
      </c>
      <c r="E44" s="47" t="s">
        <v>277</v>
      </c>
      <c r="F44" s="47"/>
      <c r="G44" s="43">
        <f>IF(Table2[[#This Row],[WMPInitiativeActivity]]="","x",IF(Table2[[#This Row],[WMPInitiativeActivity]]="other", Table2[[#This Row],[ActivityNameifOther]], INDEX('Initiative mapping-DO NOT EDIT'!$C$3:$C$92,MATCH(Table2[[#This Row],[WMPInitiativeActivity]],'Initiative mapping-DO NOT EDIT'!$D$3:$D$92,0))))</f>
        <v>3</v>
      </c>
      <c r="H44" s="47" t="s">
        <v>277</v>
      </c>
      <c r="I44" s="49"/>
      <c r="J4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Inspections_Improvement of inspections __2021</v>
      </c>
      <c r="K44" s="51">
        <v>592</v>
      </c>
      <c r="L44" s="52"/>
      <c r="M44" s="53"/>
      <c r="N44" s="53"/>
      <c r="O44" s="54"/>
      <c r="P44" s="54"/>
      <c r="Q44" s="54"/>
      <c r="R44" s="53"/>
      <c r="S44" s="54"/>
      <c r="T44" s="54"/>
      <c r="U44" s="54"/>
      <c r="V44" s="45" t="s">
        <v>278</v>
      </c>
      <c r="W44" s="52" t="s">
        <v>279</v>
      </c>
      <c r="X44" s="52"/>
      <c r="Y44" s="52"/>
      <c r="Z44" s="52"/>
      <c r="AA44" s="55" t="s">
        <v>129</v>
      </c>
      <c r="AB44" s="52"/>
      <c r="AC44" s="57"/>
      <c r="AD44" s="57"/>
      <c r="AE44" s="40"/>
      <c r="AF44" s="62"/>
      <c r="AG44" s="59"/>
      <c r="AH44" s="59"/>
    </row>
    <row r="45" spans="1:34" s="64" customFormat="1" ht="84">
      <c r="A45" s="43" t="str">
        <f>'READ ME FIRST'!$D$12</f>
        <v>PGE</v>
      </c>
      <c r="B45" s="44">
        <f>'READ ME FIRST'!$D$15</f>
        <v>44317</v>
      </c>
      <c r="C45" s="47" t="s">
        <v>257</v>
      </c>
      <c r="D45" s="46" t="str">
        <f>IF(Table2[[#This Row],[WMPInitiativeCategory]]="", "",INDEX('Initiative mapping-DO NOT EDIT'!$I$3:$I$13, MATCH(Table2[[#This Row],[WMPInitiativeCategory]],'Initiative mapping-DO NOT EDIT'!$H$3:$H$13,0)))</f>
        <v>7.3.4.</v>
      </c>
      <c r="E45" s="47" t="s">
        <v>280</v>
      </c>
      <c r="F45" s="47"/>
      <c r="G45" s="43">
        <f>IF(Table2[[#This Row],[WMPInitiativeActivity]]="","x",IF(Table2[[#This Row],[WMPInitiativeActivity]]="other", Table2[[#This Row],[ActivityNameifOther]], INDEX('Initiative mapping-DO NOT EDIT'!$C$3:$C$92,MATCH(Table2[[#This Row],[WMPInitiativeActivity]],'Initiative mapping-DO NOT EDIT'!$D$3:$D$92,0))))</f>
        <v>4</v>
      </c>
      <c r="H45" s="47" t="s">
        <v>280</v>
      </c>
      <c r="I45" s="49"/>
      <c r="J4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distribution electric lines and equipment  __2021</v>
      </c>
      <c r="K45" s="51">
        <v>594</v>
      </c>
      <c r="L45" s="52"/>
      <c r="M45" s="53"/>
      <c r="N45" s="53"/>
      <c r="O45" s="54"/>
      <c r="P45" s="54"/>
      <c r="Q45" s="54"/>
      <c r="R45" s="53"/>
      <c r="S45" s="54"/>
      <c r="T45" s="54"/>
      <c r="U45" s="54"/>
      <c r="V45" s="45" t="s">
        <v>281</v>
      </c>
      <c r="W45" s="52" t="s">
        <v>282</v>
      </c>
      <c r="X45" s="52"/>
      <c r="Y45" s="52"/>
      <c r="Z45" s="52"/>
      <c r="AA45" s="55" t="s">
        <v>129</v>
      </c>
      <c r="AB45" s="52"/>
      <c r="AC45" s="57"/>
      <c r="AD45" s="57"/>
      <c r="AE45" s="40"/>
      <c r="AF45" s="62"/>
      <c r="AG45" s="59"/>
      <c r="AH45" s="59"/>
    </row>
    <row r="46" spans="1:34" s="64" customFormat="1" ht="60">
      <c r="A46" s="43" t="str">
        <f>'READ ME FIRST'!$D$12</f>
        <v>PGE</v>
      </c>
      <c r="B46" s="44">
        <f>'READ ME FIRST'!$D$15</f>
        <v>44317</v>
      </c>
      <c r="C46" s="47" t="s">
        <v>257</v>
      </c>
      <c r="D46" s="46" t="str">
        <f>IF(Table2[[#This Row],[WMPInitiativeCategory]]="", "",INDEX('Initiative mapping-DO NOT EDIT'!$I$3:$I$13, MATCH(Table2[[#This Row],[WMPInitiativeCategory]],'Initiative mapping-DO NOT EDIT'!$H$3:$H$13,0)))</f>
        <v>7.3.4.</v>
      </c>
      <c r="E46" s="47" t="s">
        <v>283</v>
      </c>
      <c r="F46" s="47"/>
      <c r="G46" s="43">
        <f>IF(Table2[[#This Row],[WMPInitiativeActivity]]="","x",IF(Table2[[#This Row],[WMPInitiativeActivity]]="other", Table2[[#This Row],[ActivityNameifOther]], INDEX('Initiative mapping-DO NOT EDIT'!$C$3:$C$92,MATCH(Table2[[#This Row],[WMPInitiativeActivity]],'Initiative mapping-DO NOT EDIT'!$D$3:$D$92,0))))</f>
        <v>6</v>
      </c>
      <c r="H46" s="47" t="s">
        <v>283</v>
      </c>
      <c r="I46" s="49"/>
      <c r="J4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Inspections_Intrusive pole inspections  __2021</v>
      </c>
      <c r="K46" s="51">
        <v>601</v>
      </c>
      <c r="L46" s="52"/>
      <c r="M46" s="53"/>
      <c r="N46" s="53"/>
      <c r="O46" s="54"/>
      <c r="P46" s="54"/>
      <c r="Q46" s="54"/>
      <c r="R46" s="53"/>
      <c r="S46" s="54"/>
      <c r="T46" s="54"/>
      <c r="U46" s="54"/>
      <c r="V46" s="45" t="s">
        <v>284</v>
      </c>
      <c r="W46" s="52" t="s">
        <v>285</v>
      </c>
      <c r="X46" s="52"/>
      <c r="Y46" s="52"/>
      <c r="Z46" s="52"/>
      <c r="AA46" s="55" t="s">
        <v>150</v>
      </c>
      <c r="AB46" s="52"/>
      <c r="AC46" s="57"/>
      <c r="AD46" s="57"/>
      <c r="AE46" s="40"/>
      <c r="AF46" s="62"/>
      <c r="AG46" s="59"/>
      <c r="AH46" s="59"/>
    </row>
    <row r="47" spans="1:34" s="64" customFormat="1" ht="48">
      <c r="A47" s="43" t="str">
        <f>'READ ME FIRST'!$D$12</f>
        <v>PGE</v>
      </c>
      <c r="B47" s="44">
        <f>'READ ME FIRST'!$D$15</f>
        <v>44317</v>
      </c>
      <c r="C47" s="47" t="s">
        <v>257</v>
      </c>
      <c r="D47" s="46" t="str">
        <f>IF(Table2[[#This Row],[WMPInitiativeCategory]]="", "",INDEX('Initiative mapping-DO NOT EDIT'!$I$3:$I$13, MATCH(Table2[[#This Row],[WMPInitiativeCategory]],'Initiative mapping-DO NOT EDIT'!$H$3:$H$13,0)))</f>
        <v>7.3.4.</v>
      </c>
      <c r="E47" s="47" t="s">
        <v>286</v>
      </c>
      <c r="F47" s="47"/>
      <c r="G47" s="43">
        <f>IF(Table2[[#This Row],[WMPInitiativeActivity]]="","x",IF(Table2[[#This Row],[WMPInitiativeActivity]]="other", Table2[[#This Row],[ActivityNameifOther]], INDEX('Initiative mapping-DO NOT EDIT'!$C$3:$C$92,MATCH(Table2[[#This Row],[WMPInitiativeActivity]],'Initiative mapping-DO NOT EDIT'!$D$3:$D$92,0))))</f>
        <v>7</v>
      </c>
      <c r="H47" s="47" t="s">
        <v>286</v>
      </c>
      <c r="I47" s="49"/>
      <c r="J4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distribution electric lines and equipment __2021</v>
      </c>
      <c r="K47" s="51">
        <v>603</v>
      </c>
      <c r="L47" s="52"/>
      <c r="M47" s="53"/>
      <c r="N47" s="53"/>
      <c r="O47" s="54"/>
      <c r="P47" s="54"/>
      <c r="Q47" s="54"/>
      <c r="R47" s="53"/>
      <c r="S47" s="54"/>
      <c r="T47" s="54"/>
      <c r="U47" s="54"/>
      <c r="V47" s="45" t="s">
        <v>287</v>
      </c>
      <c r="W47" s="52" t="s">
        <v>288</v>
      </c>
      <c r="X47" s="52"/>
      <c r="Y47" s="52"/>
      <c r="Z47" s="52"/>
      <c r="AA47" s="55" t="s">
        <v>150</v>
      </c>
      <c r="AB47" s="52"/>
      <c r="AC47" s="57"/>
      <c r="AD47" s="57"/>
      <c r="AE47" s="40"/>
      <c r="AF47" s="62"/>
      <c r="AG47" s="59"/>
      <c r="AH47" s="59"/>
    </row>
    <row r="48" spans="1:34" s="64" customFormat="1" ht="108">
      <c r="A48" s="43" t="str">
        <f>'READ ME FIRST'!$D$12</f>
        <v>PGE</v>
      </c>
      <c r="B48" s="44">
        <f>'READ ME FIRST'!$D$15</f>
        <v>44317</v>
      </c>
      <c r="C48" s="47" t="s">
        <v>257</v>
      </c>
      <c r="D48" s="46" t="str">
        <f>IF(Table2[[#This Row],[WMPInitiativeCategory]]="", "",INDEX('Initiative mapping-DO NOT EDIT'!$I$3:$I$13, MATCH(Table2[[#This Row],[WMPInitiativeCategory]],'Initiative mapping-DO NOT EDIT'!$H$3:$H$13,0)))</f>
        <v>7.3.4.</v>
      </c>
      <c r="E48" s="47" t="s">
        <v>289</v>
      </c>
      <c r="F48" s="47"/>
      <c r="G48" s="43">
        <f>IF(Table2[[#This Row],[WMPInitiativeActivity]]="","x",IF(Table2[[#This Row],[WMPInitiativeActivity]]="other", Table2[[#This Row],[ActivityNameifOther]], INDEX('Initiative mapping-DO NOT EDIT'!$C$3:$C$92,MATCH(Table2[[#This Row],[WMPInitiativeActivity]],'Initiative mapping-DO NOT EDIT'!$D$3:$D$92,0))))</f>
        <v>8</v>
      </c>
      <c r="H48" s="47" t="s">
        <v>289</v>
      </c>
      <c r="I48" s="49"/>
      <c r="J4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transmission electric lines and equipment __2021</v>
      </c>
      <c r="K48" s="51">
        <v>606</v>
      </c>
      <c r="L48" s="52"/>
      <c r="M48" s="53"/>
      <c r="N48" s="53"/>
      <c r="O48" s="54"/>
      <c r="P48" s="54"/>
      <c r="Q48" s="54"/>
      <c r="R48" s="53"/>
      <c r="S48" s="54"/>
      <c r="T48" s="54"/>
      <c r="U48" s="54"/>
      <c r="V48" s="45" t="s">
        <v>290</v>
      </c>
      <c r="W48" s="52" t="s">
        <v>291</v>
      </c>
      <c r="X48" s="52"/>
      <c r="Y48" s="52"/>
      <c r="Z48" s="52"/>
      <c r="AA48" s="55" t="s">
        <v>292</v>
      </c>
      <c r="AB48" s="52"/>
      <c r="AC48" s="57"/>
      <c r="AD48" s="57"/>
      <c r="AE48" s="40"/>
      <c r="AF48" s="62"/>
      <c r="AG48" s="59"/>
      <c r="AH48" s="59"/>
    </row>
    <row r="49" spans="1:34" s="64" customFormat="1" ht="84">
      <c r="A49" s="43" t="str">
        <f>'READ ME FIRST'!$D$12</f>
        <v>PGE</v>
      </c>
      <c r="B49" s="44">
        <f>'READ ME FIRST'!$D$15</f>
        <v>44317</v>
      </c>
      <c r="C49" s="47" t="s">
        <v>257</v>
      </c>
      <c r="D49" s="46" t="str">
        <f>IF(Table2[[#This Row],[WMPInitiativeCategory]]="", "",INDEX('Initiative mapping-DO NOT EDIT'!$I$3:$I$13, MATCH(Table2[[#This Row],[WMPInitiativeCategory]],'Initiative mapping-DO NOT EDIT'!$H$3:$H$13,0)))</f>
        <v>7.3.4.</v>
      </c>
      <c r="E49" s="47" t="s">
        <v>293</v>
      </c>
      <c r="F49" s="47"/>
      <c r="G49" s="43">
        <f>IF(Table2[[#This Row],[WMPInitiativeActivity]]="","x",IF(Table2[[#This Row],[WMPInitiativeActivity]]="other", Table2[[#This Row],[ActivityNameifOther]], INDEX('Initiative mapping-DO NOT EDIT'!$C$3:$C$92,MATCH(Table2[[#This Row],[WMPInitiativeActivity]],'Initiative mapping-DO NOT EDIT'!$D$3:$D$92,0))))</f>
        <v>9</v>
      </c>
      <c r="H49" s="47" t="s">
        <v>293</v>
      </c>
      <c r="I49" s="49"/>
      <c r="J4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distribution electric lines and equipment, beyond inspections mandated by rules and regulations  __2021</v>
      </c>
      <c r="K49" s="51">
        <v>608</v>
      </c>
      <c r="L49" s="52"/>
      <c r="M49" s="53"/>
      <c r="N49" s="53"/>
      <c r="O49" s="54"/>
      <c r="P49" s="54"/>
      <c r="Q49" s="54"/>
      <c r="R49" s="53"/>
      <c r="S49" s="54"/>
      <c r="T49" s="54"/>
      <c r="U49" s="54"/>
      <c r="V49" s="45" t="s">
        <v>294</v>
      </c>
      <c r="W49" s="52" t="s">
        <v>295</v>
      </c>
      <c r="X49" s="52"/>
      <c r="Y49" s="52"/>
      <c r="Z49" s="52"/>
      <c r="AA49" s="55" t="s">
        <v>292</v>
      </c>
      <c r="AB49" s="52"/>
      <c r="AC49" s="57"/>
      <c r="AD49" s="57"/>
      <c r="AE49" s="40"/>
      <c r="AF49" s="62"/>
      <c r="AG49" s="59"/>
      <c r="AH49" s="59"/>
    </row>
    <row r="50" spans="1:34" s="64" customFormat="1" ht="48">
      <c r="A50" s="43" t="str">
        <f>'READ ME FIRST'!$D$12</f>
        <v>PGE</v>
      </c>
      <c r="B50" s="44">
        <f>'READ ME FIRST'!$D$15</f>
        <v>44317</v>
      </c>
      <c r="C50" s="47" t="s">
        <v>296</v>
      </c>
      <c r="D50" s="46" t="str">
        <f>IF(Table2[[#This Row],[WMPInitiativeCategory]]="", "",INDEX('Initiative mapping-DO NOT EDIT'!$I$3:$I$13, MATCH(Table2[[#This Row],[WMPInitiativeCategory]],'Initiative mapping-DO NOT EDIT'!$H$3:$H$13,0)))</f>
        <v>7.3.5.</v>
      </c>
      <c r="E50" s="47" t="s">
        <v>258</v>
      </c>
      <c r="F50" s="47"/>
      <c r="G50" s="43">
        <f>IF(Table2[[#This Row],[WMPInitiativeActivity]]="","x",IF(Table2[[#This Row],[WMPInitiativeActivity]]="other", Table2[[#This Row],[ActivityNameifOther]], INDEX('Initiative mapping-DO NOT EDIT'!$C$3:$C$92,MATCH(Table2[[#This Row],[WMPInitiativeActivity]],'Initiative mapping-DO NOT EDIT'!$D$3:$D$92,0))))</f>
        <v>10</v>
      </c>
      <c r="H50" s="47" t="s">
        <v>258</v>
      </c>
      <c r="I50" s="49"/>
      <c r="J5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 of transmission electric lines and __2021</v>
      </c>
      <c r="K50" s="51">
        <v>654</v>
      </c>
      <c r="L50" s="52"/>
      <c r="M50" s="53"/>
      <c r="N50" s="53"/>
      <c r="O50" s="54"/>
      <c r="P50" s="54"/>
      <c r="Q50" s="54"/>
      <c r="R50" s="53"/>
      <c r="S50" s="54"/>
      <c r="T50" s="54"/>
      <c r="U50" s="54"/>
      <c r="V50" s="45" t="s">
        <v>297</v>
      </c>
      <c r="W50" s="52" t="s">
        <v>298</v>
      </c>
      <c r="X50" s="52"/>
      <c r="Y50" s="52"/>
      <c r="Z50" s="52"/>
      <c r="AA50" s="55" t="s">
        <v>129</v>
      </c>
      <c r="AB50" s="52"/>
      <c r="AC50" s="57"/>
      <c r="AD50" s="57"/>
      <c r="AE50" s="40"/>
      <c r="AF50" s="62"/>
      <c r="AG50" s="59"/>
      <c r="AH50" s="59"/>
    </row>
    <row r="51" spans="1:34" s="64" customFormat="1" ht="48">
      <c r="A51" s="43" t="str">
        <f>'READ ME FIRST'!$D$12</f>
        <v>PGE</v>
      </c>
      <c r="B51" s="44">
        <f>'READ ME FIRST'!$D$15</f>
        <v>44317</v>
      </c>
      <c r="C51" s="47" t="s">
        <v>296</v>
      </c>
      <c r="D51" s="46" t="str">
        <f>IF(Table2[[#This Row],[WMPInitiativeCategory]]="", "",INDEX('Initiative mapping-DO NOT EDIT'!$I$3:$I$13, MATCH(Table2[[#This Row],[WMPInitiativeCategory]],'Initiative mapping-DO NOT EDIT'!$H$3:$H$13,0)))</f>
        <v>7.3.5.</v>
      </c>
      <c r="E51" s="47" t="s">
        <v>299</v>
      </c>
      <c r="F51" s="47"/>
      <c r="G51" s="43">
        <f>IF(Table2[[#This Row],[WMPInitiativeActivity]]="","x",IF(Table2[[#This Row],[WMPInitiativeActivity]]="other", Table2[[#This Row],[ActivityNameifOther]], INDEX('Initiative mapping-DO NOT EDIT'!$C$3:$C$92,MATCH(Table2[[#This Row],[WMPInitiativeActivity]],'Initiative mapping-DO NOT EDIT'!$D$3:$D$92,0))))</f>
        <v>11</v>
      </c>
      <c r="H51" s="47" t="s">
        <v>299</v>
      </c>
      <c r="I51" s="49"/>
      <c r="J5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distribution electric lines and equipment __2021</v>
      </c>
      <c r="K51" s="51">
        <v>655</v>
      </c>
      <c r="L51" s="52"/>
      <c r="M51" s="53"/>
      <c r="N51" s="53"/>
      <c r="O51" s="54"/>
      <c r="P51" s="54"/>
      <c r="Q51" s="54"/>
      <c r="R51" s="53"/>
      <c r="S51" s="54"/>
      <c r="T51" s="54"/>
      <c r="U51" s="54"/>
      <c r="V51" s="45" t="s">
        <v>300</v>
      </c>
      <c r="W51" s="52" t="s">
        <v>301</v>
      </c>
      <c r="X51" s="52"/>
      <c r="Y51" s="52"/>
      <c r="Z51" s="52"/>
      <c r="AA51" s="55" t="s">
        <v>150</v>
      </c>
      <c r="AB51" s="52"/>
      <c r="AC51" s="57"/>
      <c r="AD51" s="57"/>
      <c r="AE51" s="40"/>
      <c r="AF51" s="62"/>
      <c r="AG51" s="59"/>
      <c r="AH51" s="59"/>
    </row>
    <row r="52" spans="1:34" s="64" customFormat="1" ht="48">
      <c r="A52" s="43" t="str">
        <f>'READ ME FIRST'!$D$12</f>
        <v>PGE</v>
      </c>
      <c r="B52" s="44">
        <f>'READ ME FIRST'!$D$15</f>
        <v>44317</v>
      </c>
      <c r="C52" s="47" t="s">
        <v>296</v>
      </c>
      <c r="D52" s="46" t="str">
        <f>IF(Table2[[#This Row],[WMPInitiativeCategory]]="", "",INDEX('Initiative mapping-DO NOT EDIT'!$I$3:$I$13, MATCH(Table2[[#This Row],[WMPInitiativeCategory]],'Initiative mapping-DO NOT EDIT'!$H$3:$H$13,0)))</f>
        <v>7.3.5.</v>
      </c>
      <c r="E52" s="47" t="s">
        <v>302</v>
      </c>
      <c r="F52" s="47"/>
      <c r="G52" s="43">
        <f>IF(Table2[[#This Row],[WMPInitiativeActivity]]="","x",IF(Table2[[#This Row],[WMPInitiativeActivity]]="other", Table2[[#This Row],[ActivityNameifOther]], INDEX('Initiative mapping-DO NOT EDIT'!$C$3:$C$92,MATCH(Table2[[#This Row],[WMPInitiativeActivity]],'Initiative mapping-DO NOT EDIT'!$D$3:$D$92,0))))</f>
        <v>12</v>
      </c>
      <c r="H52" s="47" t="s">
        <v>302</v>
      </c>
      <c r="I52" s="49"/>
      <c r="J5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transmission electric lines and equipment __2021</v>
      </c>
      <c r="K52" s="51">
        <v>656</v>
      </c>
      <c r="L52" s="52" t="s">
        <v>303</v>
      </c>
      <c r="M52" s="53">
        <v>17880</v>
      </c>
      <c r="N52" s="53">
        <v>3652</v>
      </c>
      <c r="O52" s="54"/>
      <c r="P52" s="54"/>
      <c r="Q52" s="54"/>
      <c r="R52" s="53">
        <v>3652</v>
      </c>
      <c r="S52" s="54"/>
      <c r="T52" s="54"/>
      <c r="U52" s="54"/>
      <c r="V52" s="45" t="s">
        <v>304</v>
      </c>
      <c r="W52" s="52" t="s">
        <v>305</v>
      </c>
      <c r="X52" s="52"/>
      <c r="Y52" s="52"/>
      <c r="Z52" s="52"/>
      <c r="AA52" s="55" t="s">
        <v>129</v>
      </c>
      <c r="AB52" s="52"/>
      <c r="AC52" s="57"/>
      <c r="AD52" s="57"/>
      <c r="AE52" s="40"/>
      <c r="AF52" s="62"/>
      <c r="AG52" s="59"/>
      <c r="AH52" s="59"/>
    </row>
    <row r="53" spans="1:34" s="64" customFormat="1" ht="144">
      <c r="A53" s="43" t="str">
        <f>'READ ME FIRST'!$D$12</f>
        <v>PGE</v>
      </c>
      <c r="B53" s="44">
        <f>'READ ME FIRST'!$D$15</f>
        <v>44317</v>
      </c>
      <c r="C53" s="47" t="s">
        <v>296</v>
      </c>
      <c r="D53" s="46" t="str">
        <f>IF(Table2[[#This Row],[WMPInitiativeCategory]]="", "",INDEX('Initiative mapping-DO NOT EDIT'!$I$3:$I$13, MATCH(Table2[[#This Row],[WMPInitiativeCategory]],'Initiative mapping-DO NOT EDIT'!$H$3:$H$13,0)))</f>
        <v>7.3.5.</v>
      </c>
      <c r="E53" s="47" t="s">
        <v>306</v>
      </c>
      <c r="F53" s="47"/>
      <c r="G53" s="43">
        <f>IF(Table2[[#This Row],[WMPInitiativeActivity]]="","x",IF(Table2[[#This Row],[WMPInitiativeActivity]]="other", Table2[[#This Row],[ActivityNameifOther]], INDEX('Initiative mapping-DO NOT EDIT'!$C$3:$C$92,MATCH(Table2[[#This Row],[WMPInitiativeActivity]],'Initiative mapping-DO NOT EDIT'!$D$3:$D$92,0))))</f>
        <v>13</v>
      </c>
      <c r="H53" s="47" t="s">
        <v>306</v>
      </c>
      <c r="I53" s="49"/>
      <c r="J5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Inspections_Quality assurance / quality control of vegetation inspections  __2021</v>
      </c>
      <c r="K53" s="51">
        <v>657</v>
      </c>
      <c r="L53" s="52" t="s">
        <v>307</v>
      </c>
      <c r="M53" s="71" t="s">
        <v>308</v>
      </c>
      <c r="N53" s="71" t="s">
        <v>309</v>
      </c>
      <c r="O53" s="54"/>
      <c r="P53" s="54"/>
      <c r="Q53" s="54"/>
      <c r="R53" s="71" t="s">
        <v>310</v>
      </c>
      <c r="S53" s="54"/>
      <c r="T53" s="54"/>
      <c r="U53" s="54"/>
      <c r="V53" s="45" t="s">
        <v>311</v>
      </c>
      <c r="W53" s="52" t="s">
        <v>312</v>
      </c>
      <c r="X53" s="52"/>
      <c r="Y53" s="52"/>
      <c r="Z53" s="52"/>
      <c r="AA53" s="55" t="s">
        <v>161</v>
      </c>
      <c r="AB53" s="52" t="s">
        <v>313</v>
      </c>
      <c r="AC53" s="57"/>
      <c r="AD53" s="57"/>
      <c r="AE53" s="40"/>
      <c r="AF53" s="62"/>
      <c r="AG53" s="59"/>
      <c r="AH53" s="59"/>
    </row>
    <row r="54" spans="1:34" s="64" customFormat="1" ht="156">
      <c r="A54" s="43" t="str">
        <f>'READ ME FIRST'!$D$12</f>
        <v>PGE</v>
      </c>
      <c r="B54" s="44">
        <f>'READ ME FIRST'!$D$15</f>
        <v>44317</v>
      </c>
      <c r="C54" s="47" t="s">
        <v>296</v>
      </c>
      <c r="D54" s="46" t="str">
        <f>IF(Table2[[#This Row],[WMPInitiativeCategory]]="", "",INDEX('Initiative mapping-DO NOT EDIT'!$I$3:$I$13, MATCH(Table2[[#This Row],[WMPInitiativeCategory]],'Initiative mapping-DO NOT EDIT'!$H$3:$H$13,0)))</f>
        <v>7.3.5.</v>
      </c>
      <c r="E54" s="47" t="s">
        <v>314</v>
      </c>
      <c r="F54" s="47"/>
      <c r="G54" s="43">
        <f>IF(Table2[[#This Row],[WMPInitiativeActivity]]="","x",IF(Table2[[#This Row],[WMPInitiativeActivity]]="other", Table2[[#This Row],[ActivityNameifOther]], INDEX('Initiative mapping-DO NOT EDIT'!$C$3:$C$92,MATCH(Table2[[#This Row],[WMPInitiativeActivity]],'Initiative mapping-DO NOT EDIT'!$D$3:$D$92,0))))</f>
        <v>14</v>
      </c>
      <c r="H54" s="47" t="s">
        <v>314</v>
      </c>
      <c r="I54" s="49"/>
      <c r="J5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Inspections_Recruiting and training of vegetation management personnel  __2021</v>
      </c>
      <c r="K54" s="51">
        <v>660</v>
      </c>
      <c r="L54" s="52"/>
      <c r="M54" s="69"/>
      <c r="N54" s="69"/>
      <c r="O54" s="54"/>
      <c r="P54" s="54"/>
      <c r="Q54" s="54"/>
      <c r="R54" s="70"/>
      <c r="S54" s="54"/>
      <c r="T54" s="54"/>
      <c r="U54" s="54"/>
      <c r="V54" s="45" t="s">
        <v>315</v>
      </c>
      <c r="W54" s="52" t="s">
        <v>316</v>
      </c>
      <c r="X54" s="52"/>
      <c r="Y54" s="52"/>
      <c r="Z54" s="52"/>
      <c r="AA54" s="55" t="s">
        <v>129</v>
      </c>
      <c r="AB54" s="52"/>
      <c r="AC54" s="57"/>
      <c r="AD54" s="57"/>
      <c r="AE54" s="40"/>
      <c r="AF54" s="62"/>
      <c r="AG54" s="59"/>
      <c r="AH54" s="59"/>
    </row>
    <row r="55" spans="1:34" s="64" customFormat="1" ht="36">
      <c r="A55" s="43" t="str">
        <f>'READ ME FIRST'!$D$12</f>
        <v>PGE</v>
      </c>
      <c r="B55" s="44">
        <f>'READ ME FIRST'!$D$15</f>
        <v>44317</v>
      </c>
      <c r="C55" s="47" t="s">
        <v>296</v>
      </c>
      <c r="D55" s="46" t="str">
        <f>IF(Table2[[#This Row],[WMPInitiativeCategory]]="", "",INDEX('Initiative mapping-DO NOT EDIT'!$I$3:$I$13, MATCH(Table2[[#This Row],[WMPInitiativeCategory]],'Initiative mapping-DO NOT EDIT'!$H$3:$H$13,0)))</f>
        <v>7.3.5.</v>
      </c>
      <c r="E55" s="47" t="s">
        <v>317</v>
      </c>
      <c r="F55" s="47"/>
      <c r="G55" s="43">
        <f>IF(Table2[[#This Row],[WMPInitiativeActivity]]="","x",IF(Table2[[#This Row],[WMPInitiativeActivity]]="other", Table2[[#This Row],[ActivityNameifOther]], INDEX('Initiative mapping-DO NOT EDIT'!$C$3:$C$92,MATCH(Table2[[#This Row],[WMPInitiativeActivity]],'Initiative mapping-DO NOT EDIT'!$D$3:$D$92,0))))</f>
        <v>15</v>
      </c>
      <c r="H55" s="47" t="s">
        <v>318</v>
      </c>
      <c r="I55" s="49"/>
      <c r="J5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Inspections_Remediation of at-risk species  __2021</v>
      </c>
      <c r="K55" s="51">
        <v>664</v>
      </c>
      <c r="L55" s="52"/>
      <c r="M55" s="53"/>
      <c r="N55" s="53"/>
      <c r="O55" s="54"/>
      <c r="P55" s="54"/>
      <c r="Q55" s="54"/>
      <c r="R55" s="53"/>
      <c r="S55" s="54"/>
      <c r="T55" s="54"/>
      <c r="U55" s="54"/>
      <c r="V55" s="45" t="s">
        <v>319</v>
      </c>
      <c r="W55" s="52" t="s">
        <v>320</v>
      </c>
      <c r="X55" s="52"/>
      <c r="Y55" s="52"/>
      <c r="Z55" s="52"/>
      <c r="AA55" s="55" t="s">
        <v>129</v>
      </c>
      <c r="AB55" s="52"/>
      <c r="AC55" s="57"/>
      <c r="AD55" s="57"/>
      <c r="AE55" s="40"/>
      <c r="AF55" s="62"/>
      <c r="AG55" s="59"/>
      <c r="AH55" s="59"/>
    </row>
    <row r="56" spans="1:34" s="64" customFormat="1" ht="96">
      <c r="A56" s="43" t="str">
        <f>'READ ME FIRST'!$D$12</f>
        <v>PGE</v>
      </c>
      <c r="B56" s="44">
        <f>'READ ME FIRST'!$D$15</f>
        <v>44317</v>
      </c>
      <c r="C56" s="47" t="s">
        <v>296</v>
      </c>
      <c r="D56" s="46" t="str">
        <f>IF(Table2[[#This Row],[WMPInitiativeCategory]]="", "",INDEX('Initiative mapping-DO NOT EDIT'!$I$3:$I$13, MATCH(Table2[[#This Row],[WMPInitiativeCategory]],'Initiative mapping-DO NOT EDIT'!$H$3:$H$13,0)))</f>
        <v>7.3.5.</v>
      </c>
      <c r="E56" s="47" t="s">
        <v>321</v>
      </c>
      <c r="F56" s="47"/>
      <c r="G56" s="43">
        <f>IF(Table2[[#This Row],[WMPInitiativeActivity]]="","x",IF(Table2[[#This Row],[WMPInitiativeActivity]]="other", Table2[[#This Row],[ActivityNameifOther]], INDEX('Initiative mapping-DO NOT EDIT'!$C$3:$C$92,MATCH(Table2[[#This Row],[WMPInitiativeActivity]],'Initiative mapping-DO NOT EDIT'!$D$3:$D$92,0))))</f>
        <v>16</v>
      </c>
      <c r="H56" s="47" t="s">
        <v>321</v>
      </c>
      <c r="I56" s="49"/>
      <c r="J5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Inspections_Removal and remediation of trees with strike potential to electric lines and equipment  __2021</v>
      </c>
      <c r="K56" s="51">
        <v>670</v>
      </c>
      <c r="L56" s="52" t="s">
        <v>322</v>
      </c>
      <c r="M56" s="71" t="s">
        <v>323</v>
      </c>
      <c r="N56" s="69"/>
      <c r="O56" s="54"/>
      <c r="P56" s="54"/>
      <c r="Q56" s="54"/>
      <c r="R56" s="70"/>
      <c r="S56" s="54"/>
      <c r="T56" s="54"/>
      <c r="U56" s="54"/>
      <c r="V56" s="45" t="s">
        <v>324</v>
      </c>
      <c r="W56" s="52" t="s">
        <v>325</v>
      </c>
      <c r="X56" s="52"/>
      <c r="Y56" s="52"/>
      <c r="Z56" s="52"/>
      <c r="AA56" s="55" t="s">
        <v>129</v>
      </c>
      <c r="AB56" s="52"/>
      <c r="AC56" s="57"/>
      <c r="AD56" s="57"/>
      <c r="AE56" s="40"/>
      <c r="AF56" s="62"/>
      <c r="AG56" s="59"/>
      <c r="AH56" s="59"/>
    </row>
    <row r="57" spans="1:34" s="64" customFormat="1" ht="108">
      <c r="A57" s="43" t="str">
        <f>'READ ME FIRST'!$D$12</f>
        <v>PGE</v>
      </c>
      <c r="B57" s="44">
        <f>'READ ME FIRST'!$D$15</f>
        <v>44317</v>
      </c>
      <c r="C57" s="47" t="s">
        <v>296</v>
      </c>
      <c r="D57" s="46" t="str">
        <f>IF(Table2[[#This Row],[WMPInitiativeCategory]]="", "",INDEX('Initiative mapping-DO NOT EDIT'!$I$3:$I$13, MATCH(Table2[[#This Row],[WMPInitiativeCategory]],'Initiative mapping-DO NOT EDIT'!$H$3:$H$13,0)))</f>
        <v>7.3.5.</v>
      </c>
      <c r="E57" s="47" t="s">
        <v>326</v>
      </c>
      <c r="F57" s="47"/>
      <c r="G57" s="43">
        <f>IF(Table2[[#This Row],[WMPInitiativeActivity]]="","x",IF(Table2[[#This Row],[WMPInitiativeActivity]]="other", Table2[[#This Row],[ActivityNameifOther]], INDEX('Initiative mapping-DO NOT EDIT'!$C$3:$C$92,MATCH(Table2[[#This Row],[WMPInitiativeActivity]],'Initiative mapping-DO NOT EDIT'!$D$3:$D$92,0))))</f>
        <v>17</v>
      </c>
      <c r="H57" s="47" t="s">
        <v>327</v>
      </c>
      <c r="I57" s="49"/>
      <c r="J5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inspection __2021</v>
      </c>
      <c r="K57" s="51">
        <v>672</v>
      </c>
      <c r="L57" s="52" t="s">
        <v>328</v>
      </c>
      <c r="M57" s="71" t="s">
        <v>329</v>
      </c>
      <c r="N57" s="71" t="s">
        <v>330</v>
      </c>
      <c r="O57" s="54"/>
      <c r="P57" s="54"/>
      <c r="Q57" s="54"/>
      <c r="R57" s="71" t="s">
        <v>331</v>
      </c>
      <c r="S57" s="54"/>
      <c r="T57" s="54"/>
      <c r="U57" s="54"/>
      <c r="V57" s="45" t="s">
        <v>332</v>
      </c>
      <c r="W57" s="52" t="s">
        <v>333</v>
      </c>
      <c r="X57" s="52"/>
      <c r="Y57" s="52"/>
      <c r="Z57" s="52"/>
      <c r="AA57" s="55" t="s">
        <v>150</v>
      </c>
      <c r="AB57" s="52"/>
      <c r="AC57" s="57"/>
      <c r="AD57" s="57"/>
      <c r="AE57" s="40"/>
      <c r="AF57" s="62"/>
      <c r="AG57" s="59"/>
      <c r="AH57" s="59"/>
    </row>
    <row r="58" spans="1:34" s="64" customFormat="1" ht="120">
      <c r="A58" s="43" t="str">
        <f>'READ ME FIRST'!$D$12</f>
        <v>PGE</v>
      </c>
      <c r="B58" s="44">
        <f>'READ ME FIRST'!$D$15</f>
        <v>44317</v>
      </c>
      <c r="C58" s="47" t="s">
        <v>296</v>
      </c>
      <c r="D58" s="46" t="str">
        <f>IF(Table2[[#This Row],[WMPInitiativeCategory]]="", "",INDEX('Initiative mapping-DO NOT EDIT'!$I$3:$I$13, MATCH(Table2[[#This Row],[WMPInitiativeCategory]],'Initiative mapping-DO NOT EDIT'!$H$3:$H$13,0)))</f>
        <v>7.3.5.</v>
      </c>
      <c r="E58" s="47" t="s">
        <v>326</v>
      </c>
      <c r="F58" s="47"/>
      <c r="G58" s="43">
        <f>IF(Table2[[#This Row],[WMPInitiativeActivity]]="","x",IF(Table2[[#This Row],[WMPInitiativeActivity]]="other", Table2[[#This Row],[ActivityNameifOther]], INDEX('Initiative mapping-DO NOT EDIT'!$C$3:$C$92,MATCH(Table2[[#This Row],[WMPInitiativeActivity]],'Initiative mapping-DO NOT EDIT'!$D$3:$D$92,0))))</f>
        <v>17</v>
      </c>
      <c r="H58" s="47" t="s">
        <v>334</v>
      </c>
      <c r="I58" s="49"/>
      <c r="J5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inspection __2021</v>
      </c>
      <c r="K58" s="51">
        <v>674</v>
      </c>
      <c r="L58" s="52" t="s">
        <v>335</v>
      </c>
      <c r="M58" s="71" t="s">
        <v>336</v>
      </c>
      <c r="N58" s="71" t="s">
        <v>337</v>
      </c>
      <c r="O58" s="54"/>
      <c r="P58" s="54"/>
      <c r="Q58" s="54"/>
      <c r="R58" s="71" t="s">
        <v>338</v>
      </c>
      <c r="S58" s="54"/>
      <c r="T58" s="54"/>
      <c r="U58" s="54"/>
      <c r="V58" s="45" t="s">
        <v>339</v>
      </c>
      <c r="W58" s="52" t="s">
        <v>340</v>
      </c>
      <c r="X58" s="52"/>
      <c r="Y58" s="52"/>
      <c r="Z58" s="52"/>
      <c r="AA58" s="55" t="s">
        <v>150</v>
      </c>
      <c r="AB58" s="52"/>
      <c r="AC58" s="57"/>
      <c r="AD58" s="57"/>
      <c r="AE58" s="40"/>
      <c r="AF58" s="62"/>
      <c r="AG58" s="59"/>
      <c r="AH58" s="59"/>
    </row>
    <row r="59" spans="1:34" s="64" customFormat="1" ht="96">
      <c r="A59" s="43" t="str">
        <f>'READ ME FIRST'!$D$12</f>
        <v>PGE</v>
      </c>
      <c r="B59" s="44">
        <f>'READ ME FIRST'!$D$15</f>
        <v>44317</v>
      </c>
      <c r="C59" s="47" t="s">
        <v>296</v>
      </c>
      <c r="D59" s="46" t="str">
        <f>IF(Table2[[#This Row],[WMPInitiativeCategory]]="", "",INDEX('Initiative mapping-DO NOT EDIT'!$I$3:$I$13, MATCH(Table2[[#This Row],[WMPInitiativeCategory]],'Initiative mapping-DO NOT EDIT'!$H$3:$H$13,0)))</f>
        <v>7.3.5.</v>
      </c>
      <c r="E59" s="47" t="s">
        <v>341</v>
      </c>
      <c r="F59" s="47"/>
      <c r="G59" s="43">
        <f>IF(Table2[[#This Row],[WMPInitiativeActivity]]="","x",IF(Table2[[#This Row],[WMPInitiativeActivity]]="other", Table2[[#This Row],[ActivityNameifOther]], INDEX('Initiative mapping-DO NOT EDIT'!$C$3:$C$92,MATCH(Table2[[#This Row],[WMPInitiativeActivity]],'Initiative mapping-DO NOT EDIT'!$D$3:$D$92,0))))</f>
        <v>18</v>
      </c>
      <c r="H59" s="47" t="s">
        <v>342</v>
      </c>
      <c r="I59" s="49"/>
      <c r="J5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vegetation management  __2021</v>
      </c>
      <c r="K59" s="51">
        <v>677</v>
      </c>
      <c r="L59" s="52" t="s">
        <v>343</v>
      </c>
      <c r="M59" s="71" t="s">
        <v>344</v>
      </c>
      <c r="N59" s="71" t="s">
        <v>345</v>
      </c>
      <c r="O59" s="54"/>
      <c r="P59" s="54"/>
      <c r="Q59" s="54"/>
      <c r="R59" s="71" t="s">
        <v>346</v>
      </c>
      <c r="S59" s="54"/>
      <c r="T59" s="54"/>
      <c r="U59" s="54"/>
      <c r="V59" s="45" t="s">
        <v>347</v>
      </c>
      <c r="W59" s="52" t="s">
        <v>348</v>
      </c>
      <c r="X59" s="52"/>
      <c r="Y59" s="52"/>
      <c r="Z59" s="52"/>
      <c r="AA59" s="55" t="s">
        <v>150</v>
      </c>
      <c r="AB59" s="52"/>
      <c r="AC59" s="57"/>
      <c r="AD59" s="57"/>
      <c r="AE59" s="40"/>
      <c r="AF59" s="62"/>
      <c r="AG59" s="59"/>
      <c r="AH59" s="59"/>
    </row>
    <row r="60" spans="1:34" s="64" customFormat="1" ht="180">
      <c r="A60" s="43" t="str">
        <f>'READ ME FIRST'!$D$12</f>
        <v>PGE</v>
      </c>
      <c r="B60" s="44">
        <f>'READ ME FIRST'!$D$15</f>
        <v>44317</v>
      </c>
      <c r="C60" s="47" t="s">
        <v>296</v>
      </c>
      <c r="D60" s="46" t="str">
        <f>IF(Table2[[#This Row],[WMPInitiativeCategory]]="", "",INDEX('Initiative mapping-DO NOT EDIT'!$I$3:$I$13, MATCH(Table2[[#This Row],[WMPInitiativeCategory]],'Initiative mapping-DO NOT EDIT'!$H$3:$H$13,0)))</f>
        <v>7.3.5.</v>
      </c>
      <c r="E60" s="47" t="s">
        <v>341</v>
      </c>
      <c r="F60" s="47"/>
      <c r="G60" s="43">
        <f>IF(Table2[[#This Row],[WMPInitiativeActivity]]="","x",IF(Table2[[#This Row],[WMPInitiativeActivity]]="other", Table2[[#This Row],[ActivityNameifOther]], INDEX('Initiative mapping-DO NOT EDIT'!$C$3:$C$92,MATCH(Table2[[#This Row],[WMPInitiativeActivity]],'Initiative mapping-DO NOT EDIT'!$D$3:$D$92,0))))</f>
        <v>18</v>
      </c>
      <c r="H60" s="47" t="s">
        <v>349</v>
      </c>
      <c r="I60" s="49"/>
      <c r="J6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vegetation management  __2021</v>
      </c>
      <c r="K60" s="51">
        <v>679</v>
      </c>
      <c r="L60" s="52" t="s">
        <v>350</v>
      </c>
      <c r="M60" s="71" t="s">
        <v>351</v>
      </c>
      <c r="N60" s="71" t="s">
        <v>352</v>
      </c>
      <c r="O60" s="54"/>
      <c r="P60" s="54"/>
      <c r="Q60" s="54"/>
      <c r="R60" s="71" t="s">
        <v>353</v>
      </c>
      <c r="S60" s="54"/>
      <c r="T60" s="54"/>
      <c r="U60" s="54"/>
      <c r="V60" s="45" t="s">
        <v>354</v>
      </c>
      <c r="W60" s="52" t="s">
        <v>355</v>
      </c>
      <c r="X60" s="52"/>
      <c r="Y60" s="52"/>
      <c r="Z60" s="52"/>
      <c r="AA60" s="55" t="s">
        <v>150</v>
      </c>
      <c r="AB60" s="52"/>
      <c r="AC60" s="57"/>
      <c r="AD60" s="57"/>
      <c r="AE60" s="40"/>
      <c r="AF60" s="62"/>
      <c r="AG60" s="59"/>
      <c r="AH60" s="59"/>
    </row>
    <row r="61" spans="1:34" s="64" customFormat="1" ht="60">
      <c r="A61" s="43" t="str">
        <f>'READ ME FIRST'!$D$12</f>
        <v>PGE</v>
      </c>
      <c r="B61" s="44">
        <f>'READ ME FIRST'!$D$15</f>
        <v>44317</v>
      </c>
      <c r="C61" s="47" t="s">
        <v>296</v>
      </c>
      <c r="D61" s="46" t="str">
        <f>IF(Table2[[#This Row],[WMPInitiativeCategory]]="", "",INDEX('Initiative mapping-DO NOT EDIT'!$I$3:$I$13, MATCH(Table2[[#This Row],[WMPInitiativeCategory]],'Initiative mapping-DO NOT EDIT'!$H$3:$H$13,0)))</f>
        <v>7.3.5.</v>
      </c>
      <c r="E61" s="47" t="s">
        <v>356</v>
      </c>
      <c r="F61" s="47"/>
      <c r="G61" s="43">
        <f>IF(Table2[[#This Row],[WMPInitiativeActivity]]="","x",IF(Table2[[#This Row],[WMPInitiativeActivity]]="other", Table2[[#This Row],[ActivityNameifOther]], INDEX('Initiative mapping-DO NOT EDIT'!$C$3:$C$92,MATCH(Table2[[#This Row],[WMPInitiativeActivity]],'Initiative mapping-DO NOT EDIT'!$D$3:$D$92,0))))</f>
        <v>19</v>
      </c>
      <c r="H61" s="47" t="s">
        <v>356</v>
      </c>
      <c r="I61" s="49"/>
      <c r="J6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inventory system __2021</v>
      </c>
      <c r="K61" s="51">
        <v>681</v>
      </c>
      <c r="L61" s="52"/>
      <c r="M61" s="53"/>
      <c r="N61" s="53"/>
      <c r="O61" s="54"/>
      <c r="P61" s="54"/>
      <c r="Q61" s="54"/>
      <c r="R61" s="53"/>
      <c r="S61" s="54"/>
      <c r="T61" s="54"/>
      <c r="U61" s="54"/>
      <c r="V61" s="45" t="s">
        <v>357</v>
      </c>
      <c r="W61" s="52" t="s">
        <v>358</v>
      </c>
      <c r="X61" s="52"/>
      <c r="Y61" s="52"/>
      <c r="Z61" s="52"/>
      <c r="AA61" s="55" t="s">
        <v>129</v>
      </c>
      <c r="AB61" s="52"/>
      <c r="AC61" s="57"/>
      <c r="AD61" s="57"/>
      <c r="AE61" s="40"/>
      <c r="AF61" s="62"/>
      <c r="AG61" s="59"/>
      <c r="AH61" s="59"/>
    </row>
    <row r="62" spans="1:34" s="64" customFormat="1" ht="48">
      <c r="A62" s="43" t="str">
        <f>'READ ME FIRST'!$D$12</f>
        <v>PGE</v>
      </c>
      <c r="B62" s="44">
        <f>'READ ME FIRST'!$D$15</f>
        <v>44317</v>
      </c>
      <c r="C62" s="47" t="s">
        <v>296</v>
      </c>
      <c r="D62" s="46" t="str">
        <f>IF(Table2[[#This Row],[WMPInitiativeCategory]]="", "",INDEX('Initiative mapping-DO NOT EDIT'!$I$3:$I$13, MATCH(Table2[[#This Row],[WMPInitiativeCategory]],'Initiative mapping-DO NOT EDIT'!$H$3:$H$13,0)))</f>
        <v>7.3.5.</v>
      </c>
      <c r="E62" s="47" t="s">
        <v>359</v>
      </c>
      <c r="F62" s="47"/>
      <c r="G62" s="43">
        <f>IF(Table2[[#This Row],[WMPInitiativeActivity]]="","x",IF(Table2[[#This Row],[WMPInitiativeActivity]]="other", Table2[[#This Row],[ActivityNameifOther]], INDEX('Initiative mapping-DO NOT EDIT'!$C$3:$C$92,MATCH(Table2[[#This Row],[WMPInitiativeActivity]],'Initiative mapping-DO NOT EDIT'!$D$3:$D$92,0))))</f>
        <v>2</v>
      </c>
      <c r="H62" s="47" t="s">
        <v>359</v>
      </c>
      <c r="I62" s="67" t="s">
        <v>360</v>
      </c>
      <c r="J6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distribution electric lines and equipment _VMiLogID_2021</v>
      </c>
      <c r="K62" s="51">
        <v>629</v>
      </c>
      <c r="L62" s="52"/>
      <c r="M62" s="53"/>
      <c r="N62" s="53"/>
      <c r="O62" s="54"/>
      <c r="P62" s="54"/>
      <c r="Q62" s="54"/>
      <c r="R62" s="53"/>
      <c r="S62" s="54"/>
      <c r="T62" s="54"/>
      <c r="U62" s="54"/>
      <c r="V62" s="45" t="s">
        <v>361</v>
      </c>
      <c r="W62" s="52" t="s">
        <v>362</v>
      </c>
      <c r="X62" s="52"/>
      <c r="Y62" s="52"/>
      <c r="Z62" s="52"/>
      <c r="AA62" s="55" t="s">
        <v>292</v>
      </c>
      <c r="AB62" s="52"/>
      <c r="AC62" s="57"/>
      <c r="AD62" s="57"/>
      <c r="AE62" s="40"/>
      <c r="AF62" s="62"/>
      <c r="AG62" s="59"/>
      <c r="AH62" s="59"/>
    </row>
    <row r="63" spans="1:34" s="64" customFormat="1" ht="60">
      <c r="A63" s="43" t="str">
        <f>'READ ME FIRST'!$D$12</f>
        <v>PGE</v>
      </c>
      <c r="B63" s="44">
        <f>'READ ME FIRST'!$D$15</f>
        <v>44317</v>
      </c>
      <c r="C63" s="47" t="s">
        <v>296</v>
      </c>
      <c r="D63" s="46" t="str">
        <f>IF(Table2[[#This Row],[WMPInitiativeCategory]]="", "",INDEX('Initiative mapping-DO NOT EDIT'!$I$3:$I$13, MATCH(Table2[[#This Row],[WMPInitiativeCategory]],'Initiative mapping-DO NOT EDIT'!$H$3:$H$13,0)))</f>
        <v>7.3.5.</v>
      </c>
      <c r="E63" s="47" t="s">
        <v>363</v>
      </c>
      <c r="F63" s="47"/>
      <c r="G63" s="43">
        <f>IF(Table2[[#This Row],[WMPInitiativeActivity]]="","x",IF(Table2[[#This Row],[WMPInitiativeActivity]]="other", Table2[[#This Row],[ActivityNameifOther]], INDEX('Initiative mapping-DO NOT EDIT'!$C$3:$C$92,MATCH(Table2[[#This Row],[WMPInitiativeActivity]],'Initiative mapping-DO NOT EDIT'!$D$3:$D$92,0))))</f>
        <v>20</v>
      </c>
      <c r="H63" s="47" t="s">
        <v>363</v>
      </c>
      <c r="I63" s="49"/>
      <c r="J6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management to achieve clearances around electric lines and equipment  __2021</v>
      </c>
      <c r="K63" s="51">
        <v>683</v>
      </c>
      <c r="L63" s="52"/>
      <c r="M63" s="53"/>
      <c r="N63" s="53"/>
      <c r="O63" s="54"/>
      <c r="P63" s="54"/>
      <c r="Q63" s="54"/>
      <c r="R63" s="53"/>
      <c r="S63" s="54"/>
      <c r="T63" s="54"/>
      <c r="U63" s="54"/>
      <c r="V63" s="45" t="s">
        <v>364</v>
      </c>
      <c r="W63" s="52" t="s">
        <v>365</v>
      </c>
      <c r="X63" s="52"/>
      <c r="Y63" s="52"/>
      <c r="Z63" s="52"/>
      <c r="AA63" s="55" t="s">
        <v>129</v>
      </c>
      <c r="AB63" s="52"/>
      <c r="AC63" s="57"/>
      <c r="AD63" s="57"/>
      <c r="AE63" s="40"/>
      <c r="AF63" s="62"/>
      <c r="AG63" s="59"/>
      <c r="AH63" s="59"/>
    </row>
    <row r="64" spans="1:34" s="64" customFormat="1" ht="72">
      <c r="A64" s="43" t="str">
        <f>'READ ME FIRST'!$D$12</f>
        <v>PGE</v>
      </c>
      <c r="B64" s="44">
        <f>'READ ME FIRST'!$D$15</f>
        <v>44317</v>
      </c>
      <c r="C64" s="47" t="s">
        <v>296</v>
      </c>
      <c r="D64" s="46" t="str">
        <f>IF(Table2[[#This Row],[WMPInitiativeCategory]]="", "",INDEX('Initiative mapping-DO NOT EDIT'!$I$3:$I$13, MATCH(Table2[[#This Row],[WMPInitiativeCategory]],'Initiative mapping-DO NOT EDIT'!$H$3:$H$13,0)))</f>
        <v>7.3.5.</v>
      </c>
      <c r="E64" s="47" t="s">
        <v>366</v>
      </c>
      <c r="F64" s="47"/>
      <c r="G64" s="43">
        <f>IF(Table2[[#This Row],[WMPInitiativeActivity]]="","x",IF(Table2[[#This Row],[WMPInitiativeActivity]]="other", Table2[[#This Row],[ActivityNameifOther]], INDEX('Initiative mapping-DO NOT EDIT'!$C$3:$C$92,MATCH(Table2[[#This Row],[WMPInitiativeActivity]],'Initiative mapping-DO NOT EDIT'!$D$3:$D$92,0))))</f>
        <v>4</v>
      </c>
      <c r="H64" s="47" t="s">
        <v>366</v>
      </c>
      <c r="I64" s="49"/>
      <c r="J6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Inspections_Emergency response vegetation management due to red flag warning or other urgent conditions   __2021</v>
      </c>
      <c r="K64" s="51">
        <v>639</v>
      </c>
      <c r="L64" s="52"/>
      <c r="M64" s="53"/>
      <c r="N64" s="53"/>
      <c r="O64" s="54"/>
      <c r="P64" s="54"/>
      <c r="Q64" s="54"/>
      <c r="R64" s="53"/>
      <c r="S64" s="54"/>
      <c r="T64" s="54"/>
      <c r="U64" s="54"/>
      <c r="V64" s="45" t="s">
        <v>367</v>
      </c>
      <c r="W64" s="52" t="s">
        <v>368</v>
      </c>
      <c r="X64" s="52"/>
      <c r="Y64" s="52"/>
      <c r="Z64" s="52"/>
      <c r="AA64" s="55" t="s">
        <v>150</v>
      </c>
      <c r="AB64" s="52"/>
      <c r="AC64" s="57"/>
      <c r="AD64" s="57"/>
      <c r="AE64" s="40"/>
      <c r="AF64" s="62"/>
      <c r="AG64" s="59"/>
      <c r="AH64" s="59"/>
    </row>
    <row r="65" spans="1:34" s="64" customFormat="1" ht="108">
      <c r="A65" s="43" t="str">
        <f>'READ ME FIRST'!$D$12</f>
        <v>PGE</v>
      </c>
      <c r="B65" s="44">
        <f>'READ ME FIRST'!$D$15</f>
        <v>44317</v>
      </c>
      <c r="C65" s="47" t="s">
        <v>296</v>
      </c>
      <c r="D65" s="46" t="str">
        <f>IF(Table2[[#This Row],[WMPInitiativeCategory]]="", "",INDEX('Initiative mapping-DO NOT EDIT'!$I$3:$I$13, MATCH(Table2[[#This Row],[WMPInitiativeCategory]],'Initiative mapping-DO NOT EDIT'!$H$3:$H$13,0)))</f>
        <v>7.3.5.</v>
      </c>
      <c r="E65" s="47" t="s">
        <v>369</v>
      </c>
      <c r="F65" s="47"/>
      <c r="G65" s="43">
        <f>IF(Table2[[#This Row],[WMPInitiativeActivity]]="","x",IF(Table2[[#This Row],[WMPInitiativeActivity]]="other", Table2[[#This Row],[ActivityNameifOther]], INDEX('Initiative mapping-DO NOT EDIT'!$C$3:$C$92,MATCH(Table2[[#This Row],[WMPInitiativeActivity]],'Initiative mapping-DO NOT EDIT'!$D$3:$D$92,0))))</f>
        <v>5</v>
      </c>
      <c r="H65" s="47" t="s">
        <v>370</v>
      </c>
      <c r="I65" s="49"/>
      <c r="J6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Inspections_Fuel management and reduction of “slash” from vegetation management activities __2021</v>
      </c>
      <c r="K65" s="51">
        <v>641</v>
      </c>
      <c r="L65" s="52"/>
      <c r="M65" s="53"/>
      <c r="N65" s="53"/>
      <c r="O65" s="54"/>
      <c r="P65" s="54"/>
      <c r="Q65" s="54"/>
      <c r="R65" s="53"/>
      <c r="S65" s="54"/>
      <c r="T65" s="54"/>
      <c r="U65" s="54"/>
      <c r="V65" s="45" t="s">
        <v>371</v>
      </c>
      <c r="W65" s="52" t="s">
        <v>372</v>
      </c>
      <c r="X65" s="52"/>
      <c r="Y65" s="52"/>
      <c r="Z65" s="52"/>
      <c r="AA65" s="55" t="s">
        <v>150</v>
      </c>
      <c r="AB65" s="52"/>
      <c r="AC65" s="57"/>
      <c r="AD65" s="57"/>
      <c r="AE65" s="40"/>
      <c r="AF65" s="62"/>
      <c r="AG65" s="59"/>
      <c r="AH65" s="59"/>
    </row>
    <row r="66" spans="1:34" s="64" customFormat="1" ht="72">
      <c r="A66" s="43" t="str">
        <f>'READ ME FIRST'!$D$12</f>
        <v>PGE</v>
      </c>
      <c r="B66" s="44">
        <f>'READ ME FIRST'!$D$15</f>
        <v>44317</v>
      </c>
      <c r="C66" s="47" t="s">
        <v>296</v>
      </c>
      <c r="D66" s="46" t="str">
        <f>IF(Table2[[#This Row],[WMPInitiativeCategory]]="", "",INDEX('Initiative mapping-DO NOT EDIT'!$I$3:$I$13, MATCH(Table2[[#This Row],[WMPInitiativeCategory]],'Initiative mapping-DO NOT EDIT'!$H$3:$H$13,0)))</f>
        <v>7.3.5.</v>
      </c>
      <c r="E66" s="47" t="s">
        <v>277</v>
      </c>
      <c r="F66" s="47"/>
      <c r="G66" s="72">
        <v>6</v>
      </c>
      <c r="H66" s="47" t="s">
        <v>373</v>
      </c>
      <c r="I66" s="49"/>
      <c r="J6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Inspections_Improvement of inspections __2021</v>
      </c>
      <c r="K66" s="51">
        <v>645</v>
      </c>
      <c r="L66" s="52"/>
      <c r="M66" s="53"/>
      <c r="N66" s="53"/>
      <c r="O66" s="54"/>
      <c r="P66" s="54"/>
      <c r="Q66" s="54"/>
      <c r="R66" s="53"/>
      <c r="S66" s="54"/>
      <c r="T66" s="54"/>
      <c r="U66" s="54"/>
      <c r="V66" s="45" t="s">
        <v>374</v>
      </c>
      <c r="W66" s="52" t="s">
        <v>375</v>
      </c>
      <c r="X66" s="52"/>
      <c r="Y66" s="52"/>
      <c r="Z66" s="52"/>
      <c r="AA66" s="55" t="s">
        <v>150</v>
      </c>
      <c r="AB66" s="52"/>
      <c r="AC66" s="57"/>
      <c r="AD66" s="57"/>
      <c r="AE66" s="40"/>
      <c r="AF66" s="62"/>
      <c r="AG66" s="59"/>
      <c r="AH66" s="59"/>
    </row>
    <row r="67" spans="1:34" s="64" customFormat="1" ht="48">
      <c r="A67" s="43" t="str">
        <f>'READ ME FIRST'!$D$12</f>
        <v>PGE</v>
      </c>
      <c r="B67" s="44">
        <f>'READ ME FIRST'!$D$15</f>
        <v>44317</v>
      </c>
      <c r="C67" s="47" t="s">
        <v>296</v>
      </c>
      <c r="D67" s="46" t="str">
        <f>IF(Table2[[#This Row],[WMPInitiativeCategory]]="", "",INDEX('Initiative mapping-DO NOT EDIT'!$I$3:$I$13, MATCH(Table2[[#This Row],[WMPInitiativeCategory]],'Initiative mapping-DO NOT EDIT'!$H$3:$H$13,0)))</f>
        <v>7.3.5.</v>
      </c>
      <c r="E67" s="47" t="s">
        <v>376</v>
      </c>
      <c r="F67" s="47"/>
      <c r="G67" s="43">
        <f>IF(Table2[[#This Row],[WMPInitiativeActivity]]="","x",IF(Table2[[#This Row],[WMPInitiativeActivity]]="other", Table2[[#This Row],[ActivityNameifOther]], INDEX('Initiative mapping-DO NOT EDIT'!$C$3:$C$92,MATCH(Table2[[#This Row],[WMPInitiativeActivity]],'Initiative mapping-DO NOT EDIT'!$D$3:$D$92,0))))</f>
        <v>7</v>
      </c>
      <c r="H67" s="47" t="s">
        <v>376</v>
      </c>
      <c r="I67" s="49"/>
      <c r="J6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vegetation around distribution electric lines and equipment __2021</v>
      </c>
      <c r="K67" s="51">
        <v>647</v>
      </c>
      <c r="L67" s="52"/>
      <c r="M67" s="53"/>
      <c r="N67" s="53"/>
      <c r="O67" s="54"/>
      <c r="P67" s="54"/>
      <c r="Q67" s="54"/>
      <c r="R67" s="53"/>
      <c r="S67" s="54"/>
      <c r="T67" s="54"/>
      <c r="U67" s="54"/>
      <c r="V67" s="45" t="s">
        <v>377</v>
      </c>
      <c r="W67" s="52" t="s">
        <v>378</v>
      </c>
      <c r="X67" s="52"/>
      <c r="Y67" s="52"/>
      <c r="Z67" s="52"/>
      <c r="AA67" s="55" t="s">
        <v>129</v>
      </c>
      <c r="AB67" s="52"/>
      <c r="AC67" s="57"/>
      <c r="AD67" s="57"/>
      <c r="AE67" s="40"/>
      <c r="AF67" s="62"/>
      <c r="AG67" s="59"/>
      <c r="AH67" s="59"/>
    </row>
    <row r="68" spans="1:34" s="64" customFormat="1" ht="72">
      <c r="A68" s="43" t="str">
        <f>'READ ME FIRST'!$D$12</f>
        <v>PGE</v>
      </c>
      <c r="B68" s="44">
        <f>'READ ME FIRST'!$D$15</f>
        <v>44317</v>
      </c>
      <c r="C68" s="47" t="s">
        <v>296</v>
      </c>
      <c r="D68" s="46" t="str">
        <f>IF(Table2[[#This Row],[WMPInitiativeCategory]]="", "",INDEX('Initiative mapping-DO NOT EDIT'!$I$3:$I$13, MATCH(Table2[[#This Row],[WMPInitiativeCategory]],'Initiative mapping-DO NOT EDIT'!$H$3:$H$13,0)))</f>
        <v>7.3.5.</v>
      </c>
      <c r="E68" s="47" t="s">
        <v>289</v>
      </c>
      <c r="F68" s="47"/>
      <c r="G68" s="43">
        <f>IF(Table2[[#This Row],[WMPInitiativeActivity]]="","x",IF(Table2[[#This Row],[WMPInitiativeActivity]]="other", Table2[[#This Row],[ActivityNameifOther]], INDEX('Initiative mapping-DO NOT EDIT'!$C$3:$C$92,MATCH(Table2[[#This Row],[WMPInitiativeActivity]],'Initiative mapping-DO NOT EDIT'!$D$3:$D$92,0))))</f>
        <v>8</v>
      </c>
      <c r="H68" s="47" t="s">
        <v>289</v>
      </c>
      <c r="I68" s="49"/>
      <c r="J6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transmission electric lines and equipment __2021</v>
      </c>
      <c r="K68" s="51">
        <v>649</v>
      </c>
      <c r="L68" s="52" t="s">
        <v>379</v>
      </c>
      <c r="M68" s="71" t="s">
        <v>380</v>
      </c>
      <c r="N68" s="71" t="s">
        <v>381</v>
      </c>
      <c r="O68" s="54"/>
      <c r="P68" s="54"/>
      <c r="Q68" s="54"/>
      <c r="R68" s="71" t="s">
        <v>381</v>
      </c>
      <c r="S68" s="54"/>
      <c r="T68" s="54"/>
      <c r="U68" s="54"/>
      <c r="V68" s="45" t="s">
        <v>382</v>
      </c>
      <c r="W68" s="52" t="s">
        <v>383</v>
      </c>
      <c r="X68" s="52"/>
      <c r="Y68" s="52"/>
      <c r="Z68" s="52"/>
      <c r="AA68" s="55" t="s">
        <v>129</v>
      </c>
      <c r="AB68" s="52"/>
      <c r="AC68" s="57"/>
      <c r="AD68" s="57"/>
      <c r="AE68" s="40"/>
      <c r="AF68" s="62"/>
      <c r="AG68" s="59"/>
      <c r="AH68" s="59"/>
    </row>
    <row r="69" spans="1:34" s="64" customFormat="1" ht="96">
      <c r="A69" s="43" t="str">
        <f>'READ ME FIRST'!$D$12</f>
        <v>PGE</v>
      </c>
      <c r="B69" s="44">
        <f>'READ ME FIRST'!$D$15</f>
        <v>44317</v>
      </c>
      <c r="C69" s="47" t="s">
        <v>296</v>
      </c>
      <c r="D69" s="46" t="str">
        <f>IF(Table2[[#This Row],[WMPInitiativeCategory]]="", "",INDEX('Initiative mapping-DO NOT EDIT'!$I$3:$I$13, MATCH(Table2[[#This Row],[WMPInitiativeCategory]],'Initiative mapping-DO NOT EDIT'!$H$3:$H$13,0)))</f>
        <v>7.3.5.</v>
      </c>
      <c r="E69" s="47" t="s">
        <v>384</v>
      </c>
      <c r="F69" s="47"/>
      <c r="G69" s="43">
        <f>IF(Table2[[#This Row],[WMPInitiativeActivity]]="","x",IF(Table2[[#This Row],[WMPInitiativeActivity]]="other", Table2[[#This Row],[ActivityNameifOther]], INDEX('Initiative mapping-DO NOT EDIT'!$C$3:$C$92,MATCH(Table2[[#This Row],[WMPInitiativeActivity]],'Initiative mapping-DO NOT EDIT'!$D$3:$D$92,0))))</f>
        <v>9</v>
      </c>
      <c r="H69" s="47" t="s">
        <v>384</v>
      </c>
      <c r="I69" s="49"/>
      <c r="J6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inspections of vegetation around distribution electric lines and equipment __2021</v>
      </c>
      <c r="K69" s="51">
        <v>651</v>
      </c>
      <c r="L69" s="52"/>
      <c r="M69" s="53"/>
      <c r="N69" s="53"/>
      <c r="O69" s="54"/>
      <c r="P69" s="54"/>
      <c r="Q69" s="54"/>
      <c r="R69" s="53"/>
      <c r="S69" s="54"/>
      <c r="T69" s="54"/>
      <c r="U69" s="54"/>
      <c r="V69" s="45" t="s">
        <v>385</v>
      </c>
      <c r="W69" s="52" t="s">
        <v>386</v>
      </c>
      <c r="X69" s="52"/>
      <c r="Y69" s="52"/>
      <c r="Z69" s="52"/>
      <c r="AA69" s="55" t="s">
        <v>129</v>
      </c>
      <c r="AB69" s="52"/>
      <c r="AC69" s="57"/>
      <c r="AD69" s="57"/>
      <c r="AE69" s="40"/>
      <c r="AF69" s="62"/>
      <c r="AG69" s="59"/>
      <c r="AH69" s="59"/>
    </row>
    <row r="70" spans="1:34" s="64" customFormat="1" ht="36">
      <c r="A70" s="43" t="str">
        <f>'READ ME FIRST'!$D$12</f>
        <v>PGE</v>
      </c>
      <c r="B70" s="44">
        <f>'READ ME FIRST'!$D$15</f>
        <v>44317</v>
      </c>
      <c r="C70" s="47" t="s">
        <v>387</v>
      </c>
      <c r="D70" s="46" t="str">
        <f>IF(Table2[[#This Row],[WMPInitiativeCategory]]="", "",INDEX('Initiative mapping-DO NOT EDIT'!$I$3:$I$13, MATCH(Table2[[#This Row],[WMPInitiativeCategory]],'Initiative mapping-DO NOT EDIT'!$H$3:$H$13,0)))</f>
        <v>7.3.6.</v>
      </c>
      <c r="E70" s="47" t="s">
        <v>388</v>
      </c>
      <c r="F70" s="47"/>
      <c r="G70" s="43">
        <f>IF(Table2[[#This Row],[WMPInitiativeActivity]]="","x",IF(Table2[[#This Row],[WMPInitiativeActivity]]="other", Table2[[#This Row],[ActivityNameifOther]], INDEX('Initiative mapping-DO NOT EDIT'!$C$3:$C$92,MATCH(Table2[[#This Row],[WMPInitiativeActivity]],'Initiative mapping-DO NOT EDIT'!$D$3:$D$92,0))))</f>
        <v>1</v>
      </c>
      <c r="H70" s="47" t="s">
        <v>388</v>
      </c>
      <c r="I70" s="49"/>
      <c r="J7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Protocols_Automatic recloser operations  __2021</v>
      </c>
      <c r="K70" s="51">
        <v>684</v>
      </c>
      <c r="L70" s="52"/>
      <c r="M70" s="53"/>
      <c r="N70" s="53"/>
      <c r="O70" s="54"/>
      <c r="P70" s="54"/>
      <c r="Q70" s="54"/>
      <c r="R70" s="53"/>
      <c r="S70" s="54"/>
      <c r="T70" s="54"/>
      <c r="U70" s="54"/>
      <c r="V70" s="45" t="s">
        <v>389</v>
      </c>
      <c r="W70" s="52" t="s">
        <v>390</v>
      </c>
      <c r="X70" s="52"/>
      <c r="Y70" s="52"/>
      <c r="Z70" s="52"/>
      <c r="AA70" s="55" t="s">
        <v>292</v>
      </c>
      <c r="AB70" s="52"/>
      <c r="AC70" s="57"/>
      <c r="AD70" s="57"/>
      <c r="AE70" s="40"/>
      <c r="AF70" s="62"/>
      <c r="AG70" s="59"/>
      <c r="AH70" s="59"/>
    </row>
    <row r="71" spans="1:34" s="64" customFormat="1" ht="48">
      <c r="A71" s="43" t="str">
        <f>'READ ME FIRST'!$D$12</f>
        <v>PGE</v>
      </c>
      <c r="B71" s="44">
        <f>'READ ME FIRST'!$D$15</f>
        <v>44317</v>
      </c>
      <c r="C71" s="47" t="s">
        <v>387</v>
      </c>
      <c r="D71" s="46" t="str">
        <f>IF(Table2[[#This Row],[WMPInitiativeCategory]]="", "",INDEX('Initiative mapping-DO NOT EDIT'!$I$3:$I$13, MATCH(Table2[[#This Row],[WMPInitiativeCategory]],'Initiative mapping-DO NOT EDIT'!$H$3:$H$13,0)))</f>
        <v>7.3.6.</v>
      </c>
      <c r="E71" s="47" t="s">
        <v>391</v>
      </c>
      <c r="F71" s="47"/>
      <c r="G71" s="43">
        <f>IF(Table2[[#This Row],[WMPInitiativeActivity]]="","x",IF(Table2[[#This Row],[WMPInitiativeActivity]]="other", Table2[[#This Row],[ActivityNameifOther]], INDEX('Initiative mapping-DO NOT EDIT'!$C$3:$C$92,MATCH(Table2[[#This Row],[WMPInitiativeActivity]],'Initiative mapping-DO NOT EDIT'!$D$3:$D$92,0))))</f>
        <v>2</v>
      </c>
      <c r="H71" s="47" t="s">
        <v>391</v>
      </c>
      <c r="I71" s="49"/>
      <c r="J7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Protocols_Crew-accompanying ignition prevention and suppression resources and services __2021</v>
      </c>
      <c r="K71" s="51">
        <v>686</v>
      </c>
      <c r="L71" s="52"/>
      <c r="M71" s="53"/>
      <c r="N71" s="53"/>
      <c r="O71" s="54"/>
      <c r="P71" s="54"/>
      <c r="Q71" s="54"/>
      <c r="R71" s="53"/>
      <c r="S71" s="54"/>
      <c r="T71" s="54"/>
      <c r="U71" s="54"/>
      <c r="V71" s="45" t="s">
        <v>392</v>
      </c>
      <c r="W71" s="63" t="s">
        <v>393</v>
      </c>
      <c r="X71" s="61"/>
      <c r="Y71" s="61"/>
      <c r="Z71" s="52"/>
      <c r="AA71" s="66" t="s">
        <v>394</v>
      </c>
      <c r="AB71" s="52"/>
      <c r="AC71" s="57"/>
      <c r="AD71" s="57"/>
      <c r="AE71" s="40"/>
      <c r="AF71" s="62"/>
      <c r="AG71" s="59"/>
      <c r="AH71" s="59"/>
    </row>
    <row r="72" spans="1:34" s="64" customFormat="1" ht="120">
      <c r="A72" s="43" t="str">
        <f>'READ ME FIRST'!$D$12</f>
        <v>PGE</v>
      </c>
      <c r="B72" s="44">
        <f>'READ ME FIRST'!$D$15</f>
        <v>44317</v>
      </c>
      <c r="C72" s="47" t="s">
        <v>387</v>
      </c>
      <c r="D72" s="46" t="str">
        <f>IF(Table2[[#This Row],[WMPInitiativeCategory]]="", "",INDEX('Initiative mapping-DO NOT EDIT'!$I$3:$I$13, MATCH(Table2[[#This Row],[WMPInitiativeCategory]],'Initiative mapping-DO NOT EDIT'!$H$3:$H$13,0)))</f>
        <v>7.3.6.</v>
      </c>
      <c r="E72" s="47" t="s">
        <v>395</v>
      </c>
      <c r="F72" s="47"/>
      <c r="G72" s="43">
        <f>IF(Table2[[#This Row],[WMPInitiativeActivity]]="","x",IF(Table2[[#This Row],[WMPInitiativeActivity]]="other", Table2[[#This Row],[ActivityNameifOther]], INDEX('Initiative mapping-DO NOT EDIT'!$C$3:$C$92,MATCH(Table2[[#This Row],[WMPInitiativeActivity]],'Initiative mapping-DO NOT EDIT'!$D$3:$D$92,0))))</f>
        <v>3</v>
      </c>
      <c r="H72" s="47" t="s">
        <v>395</v>
      </c>
      <c r="I72" s="49"/>
      <c r="J7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Protocols_Personnel work procedures and training in conditions of elevated fire risk  __2021</v>
      </c>
      <c r="K72" s="51">
        <v>688</v>
      </c>
      <c r="L72" s="55"/>
      <c r="M72" s="55"/>
      <c r="N72" s="53"/>
      <c r="O72" s="54"/>
      <c r="P72" s="54"/>
      <c r="Q72" s="54"/>
      <c r="R72" s="53"/>
      <c r="S72" s="54"/>
      <c r="T72" s="54"/>
      <c r="U72" s="54"/>
      <c r="V72" s="45" t="s">
        <v>396</v>
      </c>
      <c r="W72" s="52" t="s">
        <v>397</v>
      </c>
      <c r="X72" s="61"/>
      <c r="Y72" s="61"/>
      <c r="Z72" s="52"/>
      <c r="AA72" s="55" t="s">
        <v>129</v>
      </c>
      <c r="AB72" s="52"/>
      <c r="AC72" s="57"/>
      <c r="AD72" s="57"/>
      <c r="AE72" s="40"/>
      <c r="AF72" s="62"/>
      <c r="AG72" s="59"/>
      <c r="AH72" s="59"/>
    </row>
    <row r="73" spans="1:34" s="64" customFormat="1" ht="72">
      <c r="A73" s="43" t="str">
        <f>'READ ME FIRST'!$D$12</f>
        <v>PGE</v>
      </c>
      <c r="B73" s="44">
        <f>'READ ME FIRST'!$D$15</f>
        <v>44317</v>
      </c>
      <c r="C73" s="47" t="s">
        <v>387</v>
      </c>
      <c r="D73" s="46" t="str">
        <f>IF(Table2[[#This Row],[WMPInitiativeCategory]]="", "",INDEX('Initiative mapping-DO NOT EDIT'!$I$3:$I$13, MATCH(Table2[[#This Row],[WMPInitiativeCategory]],'Initiative mapping-DO NOT EDIT'!$H$3:$H$13,0)))</f>
        <v>7.3.6.</v>
      </c>
      <c r="E73" s="47" t="s">
        <v>398</v>
      </c>
      <c r="F73" s="47"/>
      <c r="G73" s="43">
        <f>IF(Table2[[#This Row],[WMPInitiativeActivity]]="","x",IF(Table2[[#This Row],[WMPInitiativeActivity]]="other", Table2[[#This Row],[ActivityNameifOther]], INDEX('Initiative mapping-DO NOT EDIT'!$C$3:$C$92,MATCH(Table2[[#This Row],[WMPInitiativeActivity]],'Initiative mapping-DO NOT EDIT'!$D$3:$D$92,0))))</f>
        <v>4</v>
      </c>
      <c r="H73" s="47" t="s">
        <v>398</v>
      </c>
      <c r="I73" s="49"/>
      <c r="J7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Protocols_Protocols for PSPS re-energization __2021</v>
      </c>
      <c r="K73" s="51">
        <v>690</v>
      </c>
      <c r="L73" s="52"/>
      <c r="M73" s="53"/>
      <c r="N73" s="53"/>
      <c r="O73" s="54"/>
      <c r="P73" s="54"/>
      <c r="Q73" s="54"/>
      <c r="R73" s="53"/>
      <c r="S73" s="54"/>
      <c r="T73" s="54"/>
      <c r="U73" s="54"/>
      <c r="V73" s="45" t="s">
        <v>399</v>
      </c>
      <c r="W73" s="52" t="s">
        <v>400</v>
      </c>
      <c r="X73" s="61"/>
      <c r="Y73" s="61"/>
      <c r="Z73" s="52"/>
      <c r="AA73" s="55" t="s">
        <v>129</v>
      </c>
      <c r="AB73" s="52"/>
      <c r="AC73" s="57"/>
      <c r="AD73" s="57"/>
      <c r="AE73" s="40"/>
      <c r="AF73" s="62"/>
      <c r="AG73" s="59"/>
      <c r="AH73" s="59"/>
    </row>
    <row r="74" spans="1:34" s="64" customFormat="1" ht="48">
      <c r="A74" s="43" t="str">
        <f>'READ ME FIRST'!$D$12</f>
        <v>PGE</v>
      </c>
      <c r="B74" s="44">
        <f>'READ ME FIRST'!$D$15</f>
        <v>44317</v>
      </c>
      <c r="C74" s="47" t="s">
        <v>387</v>
      </c>
      <c r="D74" s="46" t="str">
        <f>IF(Table2[[#This Row],[WMPInitiativeCategory]]="", "",INDEX('Initiative mapping-DO NOT EDIT'!$I$3:$I$13, MATCH(Table2[[#This Row],[WMPInitiativeCategory]],'Initiative mapping-DO NOT EDIT'!$H$3:$H$13,0)))</f>
        <v>7.3.6.</v>
      </c>
      <c r="E74" s="47" t="s">
        <v>401</v>
      </c>
      <c r="F74" s="47"/>
      <c r="G74" s="43">
        <f>IF(Table2[[#This Row],[WMPInitiativeActivity]]="","x",IF(Table2[[#This Row],[WMPInitiativeActivity]]="other", Table2[[#This Row],[ActivityNameifOther]], INDEX('Initiative mapping-DO NOT EDIT'!$C$3:$C$92,MATCH(Table2[[#This Row],[WMPInitiativeActivity]],'Initiative mapping-DO NOT EDIT'!$D$3:$D$92,0))))</f>
        <v>5</v>
      </c>
      <c r="H74" s="47" t="s">
        <v>401</v>
      </c>
      <c r="I74" s="49"/>
      <c r="J7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Protocols_PSPS events and mitigation of PSPS impacts  __2021</v>
      </c>
      <c r="K74" s="51">
        <v>693</v>
      </c>
      <c r="L74" s="52"/>
      <c r="M74" s="53"/>
      <c r="N74" s="53"/>
      <c r="O74" s="54"/>
      <c r="P74" s="54"/>
      <c r="Q74" s="54"/>
      <c r="R74" s="53"/>
      <c r="S74" s="54"/>
      <c r="T74" s="54"/>
      <c r="U74" s="54"/>
      <c r="V74" s="45" t="s">
        <v>402</v>
      </c>
      <c r="W74" s="52" t="s">
        <v>403</v>
      </c>
      <c r="X74" s="61"/>
      <c r="Y74" s="61"/>
      <c r="Z74" s="52"/>
      <c r="AA74" s="55" t="s">
        <v>129</v>
      </c>
      <c r="AB74" s="52"/>
      <c r="AC74" s="57"/>
      <c r="AD74" s="57"/>
      <c r="AE74" s="40"/>
      <c r="AF74" s="62"/>
      <c r="AG74" s="59"/>
      <c r="AH74" s="59"/>
    </row>
    <row r="75" spans="1:34" s="64" customFormat="1" ht="48">
      <c r="A75" s="43" t="str">
        <f>'READ ME FIRST'!$D$12</f>
        <v>PGE</v>
      </c>
      <c r="B75" s="44">
        <f>'READ ME FIRST'!$D$15</f>
        <v>44317</v>
      </c>
      <c r="C75" s="47" t="s">
        <v>387</v>
      </c>
      <c r="D75" s="46" t="str">
        <f>IF(Table2[[#This Row],[WMPInitiativeCategory]]="", "",INDEX('Initiative mapping-DO NOT EDIT'!$I$3:$I$13, MATCH(Table2[[#This Row],[WMPInitiativeCategory]],'Initiative mapping-DO NOT EDIT'!$H$3:$H$13,0)))</f>
        <v>7.3.6.</v>
      </c>
      <c r="E75" s="47" t="s">
        <v>404</v>
      </c>
      <c r="F75" s="47"/>
      <c r="G75" s="43">
        <f>IF(Table2[[#This Row],[WMPInitiativeActivity]]="","x",IF(Table2[[#This Row],[WMPInitiativeActivity]]="other", Table2[[#This Row],[ActivityNameifOther]], INDEX('Initiative mapping-DO NOT EDIT'!$C$3:$C$92,MATCH(Table2[[#This Row],[WMPInitiativeActivity]],'Initiative mapping-DO NOT EDIT'!$D$3:$D$92,0))))</f>
        <v>6</v>
      </c>
      <c r="H75" s="47" t="s">
        <v>404</v>
      </c>
      <c r="I75" s="49"/>
      <c r="J7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Protocols_Stationed and on-call ignition prevention and suppression resources and services __2021</v>
      </c>
      <c r="K75" s="51">
        <v>697</v>
      </c>
      <c r="L75" s="52"/>
      <c r="M75" s="53"/>
      <c r="N75" s="53"/>
      <c r="O75" s="54"/>
      <c r="P75" s="54"/>
      <c r="Q75" s="54"/>
      <c r="R75" s="53"/>
      <c r="S75" s="54"/>
      <c r="T75" s="54"/>
      <c r="U75" s="54"/>
      <c r="V75" s="45" t="s">
        <v>405</v>
      </c>
      <c r="W75" s="63" t="s">
        <v>406</v>
      </c>
      <c r="X75" s="61"/>
      <c r="Y75" s="61"/>
      <c r="Z75" s="52"/>
      <c r="AA75" s="66" t="s">
        <v>129</v>
      </c>
      <c r="AB75" s="52"/>
      <c r="AC75" s="57"/>
      <c r="AD75" s="57"/>
      <c r="AE75" s="40"/>
      <c r="AF75" s="62"/>
      <c r="AG75" s="59"/>
      <c r="AH75" s="59"/>
    </row>
    <row r="76" spans="1:34" s="64" customFormat="1" ht="120">
      <c r="A76" s="43" t="str">
        <f>'READ ME FIRST'!$D$12</f>
        <v>PGE</v>
      </c>
      <c r="B76" s="44">
        <f>'READ ME FIRST'!$D$15</f>
        <v>44317</v>
      </c>
      <c r="C76" s="47" t="s">
        <v>387</v>
      </c>
      <c r="D76" s="46" t="str">
        <f>IF(Table2[[#This Row],[WMPInitiativeCategory]]="", "",INDEX('Initiative mapping-DO NOT EDIT'!$I$3:$I$13, MATCH(Table2[[#This Row],[WMPInitiativeCategory]],'Initiative mapping-DO NOT EDIT'!$H$3:$H$13,0)))</f>
        <v>7.3.6.</v>
      </c>
      <c r="E76" s="47" t="s">
        <v>173</v>
      </c>
      <c r="F76" s="47" t="s">
        <v>407</v>
      </c>
      <c r="G76" s="43" t="str">
        <f>IF(Table2[[#This Row],[WMPInitiativeActivity]]="","x",IF(Table2[[#This Row],[WMPInitiativeActivity]]="other", Table2[[#This Row],[ActivityNameifOther]], INDEX('Initiative mapping-DO NOT EDIT'!$C$3:$C$92,MATCH(Table2[[#This Row],[WMPInitiativeActivity]],'Initiative mapping-DO NOT EDIT'!$D$3:$D$92,0))))</f>
        <v>Aviation Support</v>
      </c>
      <c r="H76" s="47" t="s">
        <v>407</v>
      </c>
      <c r="I76" s="49"/>
      <c r="J7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Protocols_Aviation Support__2021</v>
      </c>
      <c r="K76" s="51">
        <v>699</v>
      </c>
      <c r="L76" s="52"/>
      <c r="M76" s="53"/>
      <c r="N76" s="53"/>
      <c r="O76" s="54"/>
      <c r="P76" s="54"/>
      <c r="Q76" s="54"/>
      <c r="R76" s="53"/>
      <c r="S76" s="54"/>
      <c r="T76" s="54"/>
      <c r="U76" s="54"/>
      <c r="V76" s="45" t="s">
        <v>408</v>
      </c>
      <c r="W76" s="93" t="s">
        <v>409</v>
      </c>
      <c r="X76" s="61"/>
      <c r="Y76" s="61"/>
      <c r="Z76" s="52"/>
      <c r="AA76" s="55" t="s">
        <v>129</v>
      </c>
      <c r="AB76" s="52"/>
      <c r="AC76" s="57"/>
      <c r="AD76" s="57"/>
      <c r="AE76" s="40"/>
      <c r="AF76" s="62"/>
      <c r="AG76" s="59"/>
      <c r="AH76" s="59"/>
    </row>
    <row r="77" spans="1:34" s="64" customFormat="1" ht="60">
      <c r="A77" s="43" t="str">
        <f>'READ ME FIRST'!$D$12</f>
        <v>PGE</v>
      </c>
      <c r="B77" s="44">
        <f>'READ ME FIRST'!$D$15</f>
        <v>44317</v>
      </c>
      <c r="C77" s="47" t="s">
        <v>410</v>
      </c>
      <c r="D77" s="46" t="str">
        <f>IF(Table2[[#This Row],[WMPInitiativeCategory]]="", "",INDEX('Initiative mapping-DO NOT EDIT'!$I$3:$I$13, MATCH(Table2[[#This Row],[WMPInitiativeCategory]],'Initiative mapping-DO NOT EDIT'!$H$3:$H$13,0)))</f>
        <v>7.3.9.</v>
      </c>
      <c r="E77" s="47" t="s">
        <v>411</v>
      </c>
      <c r="F77" s="47"/>
      <c r="G77" s="43">
        <f>IF(Table2[[#This Row],[WMPInitiativeActivity]]="","x",IF(Table2[[#This Row],[WMPInitiativeActivity]]="other", Table2[[#This Row],[ActivityNameifOther]], INDEX('Initiative mapping-DO NOT EDIT'!$C$3:$C$92,MATCH(Table2[[#This Row],[WMPInitiativeActivity]],'Initiative mapping-DO NOT EDIT'!$D$3:$D$92,0))))</f>
        <v>1</v>
      </c>
      <c r="H77" s="47" t="s">
        <v>412</v>
      </c>
      <c r="I77" s="49"/>
      <c r="J7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Preparedness_Adequate and trained workforce for service restoration __2021</v>
      </c>
      <c r="K77" s="51">
        <v>744</v>
      </c>
      <c r="L77" s="52"/>
      <c r="M77" s="53"/>
      <c r="N77" s="53"/>
      <c r="O77" s="54"/>
      <c r="P77" s="54"/>
      <c r="Q77" s="54"/>
      <c r="R77" s="53"/>
      <c r="S77" s="54"/>
      <c r="T77" s="54"/>
      <c r="U77" s="54"/>
      <c r="V77" s="45" t="s">
        <v>413</v>
      </c>
      <c r="W77" s="52" t="s">
        <v>414</v>
      </c>
      <c r="X77" s="61"/>
      <c r="Y77" s="61"/>
      <c r="Z77" s="52"/>
      <c r="AA77" s="55" t="s">
        <v>129</v>
      </c>
      <c r="AB77" s="52"/>
      <c r="AC77" s="57"/>
      <c r="AD77" s="57"/>
      <c r="AE77" s="40"/>
      <c r="AF77" s="62"/>
      <c r="AG77" s="59"/>
      <c r="AH77" s="59"/>
    </row>
    <row r="78" spans="1:34" s="64" customFormat="1" ht="108">
      <c r="A78" s="43" t="str">
        <f>'READ ME FIRST'!$D$12</f>
        <v>PGE</v>
      </c>
      <c r="B78" s="44">
        <f>'READ ME FIRST'!$D$15</f>
        <v>44317</v>
      </c>
      <c r="C78" s="47" t="s">
        <v>133</v>
      </c>
      <c r="D78" s="46" t="str">
        <f>IF(Table2[[#This Row],[WMPInitiativeCategory]]="", "",INDEX('Initiative mapping-DO NOT EDIT'!$I$3:$I$13, MATCH(Table2[[#This Row],[WMPInitiativeCategory]],'Initiative mapping-DO NOT EDIT'!$H$3:$H$13,0)))</f>
        <v>7.3.7.</v>
      </c>
      <c r="E78" s="47" t="s">
        <v>415</v>
      </c>
      <c r="F78" s="47"/>
      <c r="G78" s="43">
        <f>IF(Table2[[#This Row],[WMPInitiativeActivity]]="","x",IF(Table2[[#This Row],[WMPInitiativeActivity]]="other", Table2[[#This Row],[ActivityNameifOther]], INDEX('Initiative mapping-DO NOT EDIT'!$C$3:$C$92,MATCH(Table2[[#This Row],[WMPInitiativeActivity]],'Initiative mapping-DO NOT EDIT'!$D$3:$D$92,0))))</f>
        <v>3</v>
      </c>
      <c r="H78" s="47" t="s">
        <v>415</v>
      </c>
      <c r="I78" s="49"/>
      <c r="J7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Governance_Documentation and disclosure of wildfire-related data and algorithms __2021</v>
      </c>
      <c r="K78" s="51">
        <v>718</v>
      </c>
      <c r="L78" s="52"/>
      <c r="M78" s="53"/>
      <c r="N78" s="53"/>
      <c r="O78" s="54"/>
      <c r="P78" s="54"/>
      <c r="Q78" s="54"/>
      <c r="R78" s="53"/>
      <c r="S78" s="54"/>
      <c r="T78" s="54"/>
      <c r="U78" s="54"/>
      <c r="V78" s="45" t="s">
        <v>416</v>
      </c>
      <c r="W78" s="94" t="s">
        <v>417</v>
      </c>
      <c r="X78" s="61"/>
      <c r="Y78" s="61"/>
      <c r="Z78" s="52"/>
      <c r="AA78" s="55" t="s">
        <v>150</v>
      </c>
      <c r="AB78" s="52"/>
      <c r="AC78" s="57"/>
      <c r="AD78" s="57"/>
      <c r="AE78" s="40"/>
      <c r="AF78" s="62"/>
      <c r="AG78" s="59"/>
      <c r="AH78" s="59"/>
    </row>
    <row r="79" spans="1:34" s="64" customFormat="1" ht="60">
      <c r="A79" s="43" t="str">
        <f>'READ ME FIRST'!$D$12</f>
        <v>PGE</v>
      </c>
      <c r="B79" s="44">
        <f>'READ ME FIRST'!$D$15</f>
        <v>44317</v>
      </c>
      <c r="C79" s="47" t="s">
        <v>133</v>
      </c>
      <c r="D79" s="46" t="str">
        <f>IF(Table2[[#This Row],[WMPInitiativeCategory]]="", "",INDEX('Initiative mapping-DO NOT EDIT'!$I$3:$I$13, MATCH(Table2[[#This Row],[WMPInitiativeCategory]],'Initiative mapping-DO NOT EDIT'!$H$3:$H$13,0)))</f>
        <v>7.3.7.</v>
      </c>
      <c r="E79" s="47" t="s">
        <v>418</v>
      </c>
      <c r="F79" s="47"/>
      <c r="G79" s="43">
        <f>IF(Table2[[#This Row],[WMPInitiativeActivity]]="","x",IF(Table2[[#This Row],[WMPInitiativeActivity]]="other", Table2[[#This Row],[ActivityNameifOther]], INDEX('Initiative mapping-DO NOT EDIT'!$C$3:$C$92,MATCH(Table2[[#This Row],[WMPInitiativeActivity]],'Initiative mapping-DO NOT EDIT'!$D$3:$D$92,0))))</f>
        <v>4</v>
      </c>
      <c r="H79" s="47" t="s">
        <v>418</v>
      </c>
      <c r="I79" s="49"/>
      <c r="J7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Governance_Tracking and analysis of near miss data __2021</v>
      </c>
      <c r="K79" s="51">
        <v>722</v>
      </c>
      <c r="L79" s="52"/>
      <c r="M79" s="53"/>
      <c r="N79" s="53"/>
      <c r="O79" s="54"/>
      <c r="P79" s="54"/>
      <c r="Q79" s="54"/>
      <c r="R79" s="53"/>
      <c r="S79" s="54"/>
      <c r="T79" s="54"/>
      <c r="U79" s="54"/>
      <c r="V79" s="45" t="s">
        <v>419</v>
      </c>
      <c r="W79" s="52" t="s">
        <v>420</v>
      </c>
      <c r="X79" s="61"/>
      <c r="Y79" s="61"/>
      <c r="Z79" s="52"/>
      <c r="AA79" s="55" t="s">
        <v>150</v>
      </c>
      <c r="AB79" s="52"/>
      <c r="AC79" s="57"/>
      <c r="AD79" s="57"/>
      <c r="AE79" s="40"/>
      <c r="AF79" s="62"/>
      <c r="AG79" s="59"/>
      <c r="AH79" s="59"/>
    </row>
    <row r="80" spans="1:34" s="64" customFormat="1" ht="60">
      <c r="A80" s="43" t="str">
        <f>'READ ME FIRST'!$D$12</f>
        <v>PGE</v>
      </c>
      <c r="B80" s="44">
        <f>'READ ME FIRST'!$D$15</f>
        <v>44317</v>
      </c>
      <c r="C80" s="47" t="s">
        <v>421</v>
      </c>
      <c r="D80" s="46" t="str">
        <f>IF(Table2[[#This Row],[WMPInitiativeCategory]]="", "",INDEX('Initiative mapping-DO NOT EDIT'!$I$3:$I$13, MATCH(Table2[[#This Row],[WMPInitiativeCategory]],'Initiative mapping-DO NOT EDIT'!$H$3:$H$13,0)))</f>
        <v>7.3.8.</v>
      </c>
      <c r="E80" s="47" t="s">
        <v>422</v>
      </c>
      <c r="F80" s="47"/>
      <c r="G80" s="43">
        <f>IF(Table2[[#This Row],[WMPInitiativeActivity]]="","x",IF(Table2[[#This Row],[WMPInitiativeActivity]]="other", Table2[[#This Row],[ActivityNameifOther]], INDEX('Initiative mapping-DO NOT EDIT'!$C$3:$C$92,MATCH(Table2[[#This Row],[WMPInitiativeActivity]],'Initiative mapping-DO NOT EDIT'!$D$3:$D$92,0))))</f>
        <v>1</v>
      </c>
      <c r="H80" s="47" t="s">
        <v>422</v>
      </c>
      <c r="I80" s="49"/>
      <c r="J8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Methodology_Allocation methodology development and application __2021</v>
      </c>
      <c r="K80" s="51">
        <v>737</v>
      </c>
      <c r="L80" s="52"/>
      <c r="M80" s="53"/>
      <c r="N80" s="53"/>
      <c r="O80" s="54"/>
      <c r="P80" s="54"/>
      <c r="Q80" s="54"/>
      <c r="R80" s="53"/>
      <c r="S80" s="54"/>
      <c r="T80" s="54"/>
      <c r="U80" s="54"/>
      <c r="V80" s="45" t="s">
        <v>423</v>
      </c>
      <c r="W80" s="52" t="s">
        <v>424</v>
      </c>
      <c r="X80" s="61"/>
      <c r="Y80" s="61"/>
      <c r="Z80" s="52"/>
      <c r="AA80" s="55" t="s">
        <v>241</v>
      </c>
      <c r="AB80" s="52"/>
      <c r="AC80" s="57"/>
      <c r="AD80" s="57"/>
      <c r="AE80" s="40"/>
      <c r="AF80" s="62"/>
      <c r="AG80" s="59"/>
      <c r="AH80" s="59"/>
    </row>
    <row r="81" spans="1:34" s="64" customFormat="1" ht="60">
      <c r="A81" s="43" t="str">
        <f>'READ ME FIRST'!$D$12</f>
        <v>PGE</v>
      </c>
      <c r="B81" s="44">
        <f>'READ ME FIRST'!$D$15</f>
        <v>44317</v>
      </c>
      <c r="C81" s="47" t="s">
        <v>421</v>
      </c>
      <c r="D81" s="46" t="str">
        <f>IF(Table2[[#This Row],[WMPInitiativeCategory]]="", "",INDEX('Initiative mapping-DO NOT EDIT'!$I$3:$I$13, MATCH(Table2[[#This Row],[WMPInitiativeCategory]],'Initiative mapping-DO NOT EDIT'!$H$3:$H$13,0)))</f>
        <v>7.3.8.</v>
      </c>
      <c r="E81" s="47" t="s">
        <v>425</v>
      </c>
      <c r="F81" s="47"/>
      <c r="G81" s="43">
        <f>IF(Table2[[#This Row],[WMPInitiativeActivity]]="","x",IF(Table2[[#This Row],[WMPInitiativeActivity]]="other", Table2[[#This Row],[ActivityNameifOther]], INDEX('Initiative mapping-DO NOT EDIT'!$C$3:$C$92,MATCH(Table2[[#This Row],[WMPInitiativeActivity]],'Initiative mapping-DO NOT EDIT'!$D$3:$D$92,0))))</f>
        <v>2</v>
      </c>
      <c r="H81" s="47" t="s">
        <v>425</v>
      </c>
      <c r="I81" s="49"/>
      <c r="J8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reduction scenario development and analysis __2021</v>
      </c>
      <c r="K81" s="51">
        <v>740</v>
      </c>
      <c r="L81" s="52"/>
      <c r="M81" s="53"/>
      <c r="N81" s="53"/>
      <c r="O81" s="54"/>
      <c r="P81" s="54"/>
      <c r="Q81" s="54"/>
      <c r="R81" s="53"/>
      <c r="S81" s="54"/>
      <c r="T81" s="54"/>
      <c r="U81" s="54"/>
      <c r="V81" s="45" t="s">
        <v>426</v>
      </c>
      <c r="W81" s="52" t="s">
        <v>427</v>
      </c>
      <c r="X81" s="61"/>
      <c r="Y81" s="61"/>
      <c r="Z81" s="52"/>
      <c r="AA81" s="55" t="s">
        <v>129</v>
      </c>
      <c r="AB81" s="52"/>
      <c r="AC81" s="57"/>
      <c r="AD81" s="57"/>
      <c r="AE81" s="40"/>
      <c r="AF81" s="62"/>
      <c r="AG81" s="59"/>
      <c r="AH81" s="59"/>
    </row>
    <row r="82" spans="1:34" s="64" customFormat="1" ht="48">
      <c r="A82" s="43" t="str">
        <f>'READ ME FIRST'!$D$12</f>
        <v>PGE</v>
      </c>
      <c r="B82" s="44">
        <f>'READ ME FIRST'!$D$15</f>
        <v>44317</v>
      </c>
      <c r="C82" s="47" t="s">
        <v>421</v>
      </c>
      <c r="D82" s="46" t="str">
        <f>IF(Table2[[#This Row],[WMPInitiativeCategory]]="", "",INDEX('Initiative mapping-DO NOT EDIT'!$I$3:$I$13, MATCH(Table2[[#This Row],[WMPInitiativeCategory]],'Initiative mapping-DO NOT EDIT'!$H$3:$H$13,0)))</f>
        <v>7.3.8.</v>
      </c>
      <c r="E82" s="47" t="s">
        <v>428</v>
      </c>
      <c r="F82" s="47"/>
      <c r="G82" s="43">
        <f>IF(Table2[[#This Row],[WMPInitiativeActivity]]="","x",IF(Table2[[#This Row],[WMPInitiativeActivity]]="other", Table2[[#This Row],[ActivityNameifOther]], INDEX('Initiative mapping-DO NOT EDIT'!$C$3:$C$92,MATCH(Table2[[#This Row],[WMPInitiativeActivity]],'Initiative mapping-DO NOT EDIT'!$D$3:$D$92,0))))</f>
        <v>3</v>
      </c>
      <c r="H82" s="47" t="s">
        <v>428</v>
      </c>
      <c r="I82" s="49"/>
      <c r="J8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spend efficiency analysis__2021</v>
      </c>
      <c r="K82" s="51">
        <v>742</v>
      </c>
      <c r="L82" s="52"/>
      <c r="M82" s="53"/>
      <c r="N82" s="53"/>
      <c r="O82" s="54"/>
      <c r="P82" s="54"/>
      <c r="Q82" s="54"/>
      <c r="R82" s="53"/>
      <c r="S82" s="54"/>
      <c r="T82" s="54"/>
      <c r="U82" s="54"/>
      <c r="V82" s="45" t="s">
        <v>429</v>
      </c>
      <c r="W82" s="52" t="s">
        <v>430</v>
      </c>
      <c r="X82" s="61"/>
      <c r="Y82" s="61"/>
      <c r="Z82" s="52"/>
      <c r="AA82" s="55" t="s">
        <v>150</v>
      </c>
      <c r="AB82" s="52"/>
      <c r="AC82" s="57"/>
      <c r="AD82" s="57"/>
      <c r="AE82" s="40"/>
      <c r="AF82" s="62"/>
      <c r="AG82" s="59"/>
      <c r="AH82" s="59"/>
    </row>
    <row r="83" spans="1:34" s="64" customFormat="1" ht="36">
      <c r="A83" s="43" t="str">
        <f>'READ ME FIRST'!$D$12</f>
        <v>PGE</v>
      </c>
      <c r="B83" s="44">
        <f>'READ ME FIRST'!$D$15</f>
        <v>44317</v>
      </c>
      <c r="C83" s="47" t="s">
        <v>137</v>
      </c>
      <c r="D83" s="46" t="str">
        <f>IF(Table2[[#This Row],[WMPInitiativeCategory]]="", "",INDEX('Initiative mapping-DO NOT EDIT'!$I$3:$I$13, MATCH(Table2[[#This Row],[WMPInitiativeCategory]],'Initiative mapping-DO NOT EDIT'!$H$3:$H$13,0)))</f>
        <v>7.3.10.</v>
      </c>
      <c r="E83" s="47" t="s">
        <v>431</v>
      </c>
      <c r="F83" s="47"/>
      <c r="G83" s="43">
        <f>IF(Table2[[#This Row],[WMPInitiativeActivity]]="","x",IF(Table2[[#This Row],[WMPInitiativeActivity]]="other", Table2[[#This Row],[ActivityNameifOther]], INDEX('Initiative mapping-DO NOT EDIT'!$C$3:$C$92,MATCH(Table2[[#This Row],[WMPInitiativeActivity]],'Initiative mapping-DO NOT EDIT'!$D$3:$D$92,0))))</f>
        <v>1</v>
      </c>
      <c r="H83" s="47" t="s">
        <v>432</v>
      </c>
      <c r="I83" s="49"/>
      <c r="J8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83" s="51">
        <v>798</v>
      </c>
      <c r="L83" s="52"/>
      <c r="M83" s="53"/>
      <c r="N83" s="53"/>
      <c r="O83" s="54"/>
      <c r="P83" s="54"/>
      <c r="Q83" s="54"/>
      <c r="R83" s="53"/>
      <c r="S83" s="54"/>
      <c r="T83" s="54"/>
      <c r="U83" s="54"/>
      <c r="V83" s="45" t="s">
        <v>433</v>
      </c>
      <c r="W83" s="52" t="s">
        <v>434</v>
      </c>
      <c r="X83" s="61"/>
      <c r="Y83" s="61"/>
      <c r="Z83" s="52"/>
      <c r="AA83" s="55" t="s">
        <v>129</v>
      </c>
      <c r="AB83" s="52"/>
      <c r="AC83" s="57"/>
      <c r="AD83" s="57"/>
      <c r="AE83" s="40"/>
      <c r="AF83" s="62"/>
      <c r="AG83" s="59"/>
      <c r="AH83" s="59"/>
    </row>
    <row r="84" spans="1:34" s="64" customFormat="1" ht="96">
      <c r="A84" s="43" t="str">
        <f>'READ ME FIRST'!$D$12</f>
        <v>PGE</v>
      </c>
      <c r="B84" s="44">
        <f>'READ ME FIRST'!$D$15</f>
        <v>44317</v>
      </c>
      <c r="C84" s="47" t="s">
        <v>410</v>
      </c>
      <c r="D84" s="46" t="str">
        <f>IF(Table2[[#This Row],[WMPInitiativeCategory]]="", "",INDEX('Initiative mapping-DO NOT EDIT'!$I$3:$I$13, MATCH(Table2[[#This Row],[WMPInitiativeCategory]],'Initiative mapping-DO NOT EDIT'!$H$3:$H$13,0)))</f>
        <v>7.3.9.</v>
      </c>
      <c r="E84" s="47" t="s">
        <v>435</v>
      </c>
      <c r="F84" s="47"/>
      <c r="G84" s="43">
        <f>IF(Table2[[#This Row],[WMPInitiativeActivity]]="","x",IF(Table2[[#This Row],[WMPInitiativeActivity]]="other", Table2[[#This Row],[ActivityNameifOther]], INDEX('Initiative mapping-DO NOT EDIT'!$C$3:$C$92,MATCH(Table2[[#This Row],[WMPInitiativeActivity]],'Initiative mapping-DO NOT EDIT'!$D$3:$D$92,0))))</f>
        <v>3</v>
      </c>
      <c r="H84" s="47" t="s">
        <v>435</v>
      </c>
      <c r="I84" s="49"/>
      <c r="J8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Preparedness_Customer support in emergencies __2021</v>
      </c>
      <c r="K84" s="51">
        <v>775</v>
      </c>
      <c r="L84" s="52"/>
      <c r="M84" s="53"/>
      <c r="N84" s="53"/>
      <c r="O84" s="54"/>
      <c r="P84" s="54"/>
      <c r="Q84" s="54"/>
      <c r="R84" s="53"/>
      <c r="S84" s="54"/>
      <c r="T84" s="54"/>
      <c r="U84" s="54"/>
      <c r="V84" s="45" t="s">
        <v>436</v>
      </c>
      <c r="W84" s="63" t="s">
        <v>437</v>
      </c>
      <c r="X84" s="61"/>
      <c r="Y84" s="61"/>
      <c r="Z84" s="52"/>
      <c r="AA84" s="55" t="s">
        <v>292</v>
      </c>
      <c r="AB84" s="52"/>
      <c r="AC84" s="57"/>
      <c r="AD84" s="57"/>
      <c r="AE84" s="40"/>
      <c r="AF84" s="62"/>
      <c r="AG84" s="59"/>
      <c r="AH84" s="59"/>
    </row>
    <row r="85" spans="1:34" s="64" customFormat="1" ht="48">
      <c r="A85" s="43" t="str">
        <f>'READ ME FIRST'!$D$12</f>
        <v>PGE</v>
      </c>
      <c r="B85" s="44">
        <f>'READ ME FIRST'!$D$15</f>
        <v>44317</v>
      </c>
      <c r="C85" s="73" t="s">
        <v>410</v>
      </c>
      <c r="D85" s="46" t="str">
        <f>IF(Table2[[#This Row],[WMPInitiativeCategory]]="", "",INDEX('Initiative mapping-DO NOT EDIT'!$I$3:$I$13, MATCH(Table2[[#This Row],[WMPInitiativeCategory]],'Initiative mapping-DO NOT EDIT'!$H$3:$H$13,0)))</f>
        <v>7.3.9.</v>
      </c>
      <c r="E85" s="73" t="s">
        <v>438</v>
      </c>
      <c r="F85" s="47"/>
      <c r="G85" s="43">
        <f>IF(Table2[[#This Row],[WMPInitiativeActivity]]="","x",IF(Table2[[#This Row],[WMPInitiativeActivity]]="other", Table2[[#This Row],[ActivityNameifOther]], INDEX('Initiative mapping-DO NOT EDIT'!$C$3:$C$92,MATCH(Table2[[#This Row],[WMPInitiativeActivity]],'Initiative mapping-DO NOT EDIT'!$D$3:$D$92,0))))</f>
        <v>4</v>
      </c>
      <c r="H85" s="47" t="s">
        <v>438</v>
      </c>
      <c r="I85" s="49"/>
      <c r="J8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Preparedness_Disaster and emergency preparedness plan __2021</v>
      </c>
      <c r="K85" s="51">
        <v>783</v>
      </c>
      <c r="L85" s="52"/>
      <c r="M85" s="53"/>
      <c r="N85" s="53"/>
      <c r="O85" s="54"/>
      <c r="P85" s="54"/>
      <c r="Q85" s="54"/>
      <c r="R85" s="53"/>
      <c r="S85" s="54"/>
      <c r="T85" s="54"/>
      <c r="U85" s="54"/>
      <c r="V85" s="45" t="s">
        <v>439</v>
      </c>
      <c r="W85" s="52" t="s">
        <v>440</v>
      </c>
      <c r="X85" s="61"/>
      <c r="Y85" s="61"/>
      <c r="Z85" s="52"/>
      <c r="AA85" s="55" t="s">
        <v>150</v>
      </c>
      <c r="AB85" s="52"/>
      <c r="AC85" s="57"/>
      <c r="AD85" s="57"/>
      <c r="AE85" s="40"/>
      <c r="AF85" s="62"/>
      <c r="AG85" s="59"/>
      <c r="AH85" s="59"/>
    </row>
    <row r="86" spans="1:34" s="64" customFormat="1" ht="84">
      <c r="A86" s="43" t="str">
        <f>'READ ME FIRST'!$D$12</f>
        <v>PGE</v>
      </c>
      <c r="B86" s="44">
        <f>'READ ME FIRST'!$D$15</f>
        <v>44317</v>
      </c>
      <c r="C86" s="47" t="s">
        <v>410</v>
      </c>
      <c r="D86" s="46" t="str">
        <f>IF(Table2[[#This Row],[WMPInitiativeCategory]]="", "",INDEX('Initiative mapping-DO NOT EDIT'!$I$3:$I$13, MATCH(Table2[[#This Row],[WMPInitiativeCategory]],'Initiative mapping-DO NOT EDIT'!$H$3:$H$13,0)))</f>
        <v>7.3.9.</v>
      </c>
      <c r="E86" s="47" t="s">
        <v>438</v>
      </c>
      <c r="F86" s="47"/>
      <c r="G86" s="43">
        <f>IF(Table2[[#This Row],[WMPInitiativeActivity]]="","x",IF(Table2[[#This Row],[WMPInitiativeActivity]]="other", Table2[[#This Row],[ActivityNameifOther]], INDEX('Initiative mapping-DO NOT EDIT'!$C$3:$C$92,MATCH(Table2[[#This Row],[WMPInitiativeActivity]],'Initiative mapping-DO NOT EDIT'!$D$3:$D$92,0))))</f>
        <v>4</v>
      </c>
      <c r="H86" s="47" t="s">
        <v>438</v>
      </c>
      <c r="I86" s="49"/>
      <c r="J8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Preparedness_Disaster and emergency preparedness plan __2021</v>
      </c>
      <c r="K86" s="51">
        <v>783</v>
      </c>
      <c r="L86" s="52"/>
      <c r="M86" s="53"/>
      <c r="N86" s="53"/>
      <c r="O86" s="54"/>
      <c r="P86" s="54"/>
      <c r="Q86" s="54"/>
      <c r="R86" s="53"/>
      <c r="S86" s="54"/>
      <c r="T86" s="54"/>
      <c r="U86" s="54"/>
      <c r="V86" s="45" t="s">
        <v>441</v>
      </c>
      <c r="W86" s="52" t="s">
        <v>442</v>
      </c>
      <c r="X86" s="61"/>
      <c r="Y86" s="61"/>
      <c r="Z86" s="52"/>
      <c r="AA86" s="55" t="s">
        <v>150</v>
      </c>
      <c r="AB86" s="52"/>
      <c r="AC86" s="57"/>
      <c r="AD86" s="57"/>
      <c r="AE86" s="40"/>
      <c r="AF86" s="62"/>
      <c r="AG86" s="59"/>
      <c r="AH86" s="59"/>
    </row>
    <row r="87" spans="1:34" s="64" customFormat="1" ht="96">
      <c r="A87" s="43" t="str">
        <f>'READ ME FIRST'!$D$12</f>
        <v>PGE</v>
      </c>
      <c r="B87" s="44">
        <f>'READ ME FIRST'!$D$15</f>
        <v>44317</v>
      </c>
      <c r="C87" s="47" t="s">
        <v>410</v>
      </c>
      <c r="D87" s="46" t="str">
        <f>IF(Table2[[#This Row],[WMPInitiativeCategory]]="", "",INDEX('Initiative mapping-DO NOT EDIT'!$I$3:$I$13, MATCH(Table2[[#This Row],[WMPInitiativeCategory]],'Initiative mapping-DO NOT EDIT'!$H$3:$H$13,0)))</f>
        <v>7.3.9.</v>
      </c>
      <c r="E87" s="47" t="s">
        <v>443</v>
      </c>
      <c r="F87" s="47"/>
      <c r="G87" s="43">
        <f>IF(Table2[[#This Row],[WMPInitiativeActivity]]="","x",IF(Table2[[#This Row],[WMPInitiativeActivity]]="other", Table2[[#This Row],[ActivityNameifOther]], INDEX('Initiative mapping-DO NOT EDIT'!$C$3:$C$92,MATCH(Table2[[#This Row],[WMPInitiativeActivity]],'Initiative mapping-DO NOT EDIT'!$D$3:$D$92,0))))</f>
        <v>5</v>
      </c>
      <c r="H87" s="47" t="s">
        <v>443</v>
      </c>
      <c r="I87" s="49"/>
      <c r="J8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Preparedness_Preparedness and planning for service restoration __2021</v>
      </c>
      <c r="K87" s="51">
        <v>787</v>
      </c>
      <c r="L87" s="52"/>
      <c r="M87" s="53"/>
      <c r="N87" s="53"/>
      <c r="O87" s="54"/>
      <c r="P87" s="54"/>
      <c r="Q87" s="54"/>
      <c r="R87" s="53"/>
      <c r="S87" s="54"/>
      <c r="T87" s="54"/>
      <c r="U87" s="54"/>
      <c r="V87" s="45" t="s">
        <v>444</v>
      </c>
      <c r="W87" s="52" t="s">
        <v>445</v>
      </c>
      <c r="X87" s="61"/>
      <c r="Y87" s="61"/>
      <c r="Z87" s="52"/>
      <c r="AA87" s="55" t="s">
        <v>129</v>
      </c>
      <c r="AB87" s="52"/>
      <c r="AC87" s="57"/>
      <c r="AD87" s="57"/>
      <c r="AE87" s="40"/>
      <c r="AF87" s="62"/>
      <c r="AG87" s="59"/>
      <c r="AH87" s="59"/>
    </row>
    <row r="88" spans="1:34" s="64" customFormat="1" ht="60">
      <c r="A88" s="43" t="str">
        <f>'READ ME FIRST'!$D$12</f>
        <v>PGE</v>
      </c>
      <c r="B88" s="44">
        <f>'READ ME FIRST'!$D$15</f>
        <v>44317</v>
      </c>
      <c r="C88" s="47" t="s">
        <v>410</v>
      </c>
      <c r="D88" s="46" t="str">
        <f>IF(Table2[[#This Row],[WMPInitiativeCategory]]="", "",INDEX('Initiative mapping-DO NOT EDIT'!$I$3:$I$13, MATCH(Table2[[#This Row],[WMPInitiativeCategory]],'Initiative mapping-DO NOT EDIT'!$H$3:$H$13,0)))</f>
        <v>7.3.9.</v>
      </c>
      <c r="E88" s="47" t="s">
        <v>446</v>
      </c>
      <c r="F88" s="47"/>
      <c r="G88" s="43">
        <f>IF(Table2[[#This Row],[WMPInitiativeActivity]]="","x",IF(Table2[[#This Row],[WMPInitiativeActivity]]="other", Table2[[#This Row],[ActivityNameifOther]], INDEX('Initiative mapping-DO NOT EDIT'!$C$3:$C$92,MATCH(Table2[[#This Row],[WMPInitiativeActivity]],'Initiative mapping-DO NOT EDIT'!$D$3:$D$92,0))))</f>
        <v>6</v>
      </c>
      <c r="H88" s="47" t="s">
        <v>446</v>
      </c>
      <c r="I88" s="49"/>
      <c r="J8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Preparedness_Protocols in place to learn from wildfire events __2021</v>
      </c>
      <c r="K88" s="51">
        <v>793</v>
      </c>
      <c r="L88" s="52"/>
      <c r="M88" s="53"/>
      <c r="N88" s="53"/>
      <c r="O88" s="54"/>
      <c r="P88" s="54"/>
      <c r="Q88" s="54"/>
      <c r="R88" s="53"/>
      <c r="S88" s="54"/>
      <c r="T88" s="54"/>
      <c r="U88" s="54"/>
      <c r="V88" s="45" t="s">
        <v>447</v>
      </c>
      <c r="W88" s="52" t="s">
        <v>448</v>
      </c>
      <c r="X88" s="61"/>
      <c r="Y88" s="61"/>
      <c r="Z88" s="52"/>
      <c r="AA88" s="55" t="s">
        <v>292</v>
      </c>
      <c r="AB88" s="52"/>
      <c r="AC88" s="57"/>
      <c r="AD88" s="57"/>
      <c r="AE88" s="40"/>
      <c r="AF88" s="62"/>
      <c r="AG88" s="59"/>
      <c r="AH88" s="59"/>
    </row>
    <row r="89" spans="1:34" s="64" customFormat="1" ht="60">
      <c r="A89" s="43" t="str">
        <f>'READ ME FIRST'!$D$12</f>
        <v>PGE</v>
      </c>
      <c r="B89" s="44">
        <f>'READ ME FIRST'!$D$15</f>
        <v>44317</v>
      </c>
      <c r="C89" s="47" t="s">
        <v>410</v>
      </c>
      <c r="D89" s="46" t="str">
        <f>IF(Table2[[#This Row],[WMPInitiativeCategory]]="", "",INDEX('Initiative mapping-DO NOT EDIT'!$I$3:$I$13, MATCH(Table2[[#This Row],[WMPInitiativeCategory]],'Initiative mapping-DO NOT EDIT'!$H$3:$H$13,0)))</f>
        <v>7.3.9.</v>
      </c>
      <c r="E89" s="47" t="s">
        <v>173</v>
      </c>
      <c r="F89" s="47" t="s">
        <v>449</v>
      </c>
      <c r="G89" s="43" t="str">
        <f>IF(Table2[[#This Row],[WMPInitiativeActivity]]="","x",IF(Table2[[#This Row],[WMPInitiativeActivity]]="other", Table2[[#This Row],[ActivityNameifOther]], INDEX('Initiative mapping-DO NOT EDIT'!$C$3:$C$92,MATCH(Table2[[#This Row],[WMPInitiativeActivity]],'Initiative mapping-DO NOT EDIT'!$D$3:$D$92,0))))</f>
        <v>Mutual Assistance Support</v>
      </c>
      <c r="H89" s="47" t="s">
        <v>449</v>
      </c>
      <c r="I89" s="49"/>
      <c r="J8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Preparedness_Mutual Assistance Support__2021</v>
      </c>
      <c r="K89" s="51">
        <v>796</v>
      </c>
      <c r="L89" s="52"/>
      <c r="M89" s="53"/>
      <c r="N89" s="53"/>
      <c r="O89" s="54"/>
      <c r="P89" s="54"/>
      <c r="Q89" s="54"/>
      <c r="R89" s="53"/>
      <c r="S89" s="54"/>
      <c r="T89" s="54"/>
      <c r="U89" s="54"/>
      <c r="V89" s="74" t="s">
        <v>450</v>
      </c>
      <c r="W89" s="63" t="s">
        <v>451</v>
      </c>
      <c r="X89" s="61"/>
      <c r="Y89" s="61"/>
      <c r="Z89" s="52"/>
      <c r="AA89" s="55" t="s">
        <v>129</v>
      </c>
      <c r="AB89" s="52"/>
      <c r="AC89" s="57"/>
      <c r="AD89" s="57"/>
      <c r="AE89" s="40"/>
      <c r="AF89" s="62"/>
      <c r="AG89" s="59"/>
      <c r="AH89" s="59"/>
    </row>
    <row r="90" spans="1:34" s="64" customFormat="1" ht="84">
      <c r="A90" s="43" t="str">
        <f>'READ ME FIRST'!$D$12</f>
        <v>PGE</v>
      </c>
      <c r="B90" s="44">
        <f>'READ ME FIRST'!$D$15</f>
        <v>44317</v>
      </c>
      <c r="C90" s="45" t="s">
        <v>124</v>
      </c>
      <c r="D90" s="46" t="str">
        <f>IF(Table2[[#This Row],[WMPInitiativeCategory]]="", "",INDEX('Initiative mapping-DO NOT EDIT'!$I$3:$I$13, MATCH(Table2[[#This Row],[WMPInitiativeCategory]],'Initiative mapping-DO NOT EDIT'!$H$3:$H$13,0)))</f>
        <v>7.3.1.</v>
      </c>
      <c r="E90" s="47" t="s">
        <v>125</v>
      </c>
      <c r="F90" s="47"/>
      <c r="G90" s="43">
        <f>IF(Table2[[#This Row],[WMPInitiativeActivity]]="","x",IF(Table2[[#This Row],[WMPInitiativeActivity]]="other", Table2[[#This Row],[ActivityNameifOther]], INDEX('Initiative mapping-DO NOT EDIT'!$C$3:$C$92,MATCH(Table2[[#This Row],[WMPInitiativeActivity]],'Initiative mapping-DO NOT EDIT'!$D$3:$D$92,0))))</f>
        <v>1</v>
      </c>
      <c r="H90" s="47" t="s">
        <v>452</v>
      </c>
      <c r="I90" s="49"/>
      <c r="J9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Mapping_A summarized risk map that shows the overall ignition probability and estimated wildfire consequence along the electric lines and equipment  __2021</v>
      </c>
      <c r="K90" s="51">
        <v>372</v>
      </c>
      <c r="L90" s="52"/>
      <c r="M90" s="53"/>
      <c r="N90" s="53"/>
      <c r="O90" s="54"/>
      <c r="P90" s="54"/>
      <c r="Q90" s="54"/>
      <c r="R90" s="53"/>
      <c r="S90" s="54"/>
      <c r="T90" s="54"/>
      <c r="U90" s="54"/>
      <c r="V90" s="45" t="s">
        <v>453</v>
      </c>
      <c r="W90" s="52" t="s">
        <v>454</v>
      </c>
      <c r="X90" s="52"/>
      <c r="Y90" s="52"/>
      <c r="Z90" s="52"/>
      <c r="AA90" s="55" t="s">
        <v>129</v>
      </c>
      <c r="AB90" s="52"/>
      <c r="AC90" s="57"/>
      <c r="AD90" s="57"/>
      <c r="AE90" s="40"/>
      <c r="AF90" s="58"/>
      <c r="AG90" s="59"/>
      <c r="AH90" s="59"/>
    </row>
    <row r="91" spans="1:34" s="64" customFormat="1" ht="96">
      <c r="A91" s="43" t="str">
        <f>'READ ME FIRST'!$D$12</f>
        <v>PGE</v>
      </c>
      <c r="B91" s="44">
        <f>'READ ME FIRST'!$D$15</f>
        <v>44317</v>
      </c>
      <c r="C91" s="45" t="s">
        <v>124</v>
      </c>
      <c r="D91" s="46" t="str">
        <f>IF(Table2[[#This Row],[WMPInitiativeCategory]]="", "",INDEX('Initiative mapping-DO NOT EDIT'!$I$3:$I$13, MATCH(Table2[[#This Row],[WMPInitiativeCategory]],'Initiative mapping-DO NOT EDIT'!$H$3:$H$13,0)))</f>
        <v>7.3.1.</v>
      </c>
      <c r="E91" s="47" t="s">
        <v>455</v>
      </c>
      <c r="F91" s="47"/>
      <c r="G91" s="43">
        <f>IF(Table2[[#This Row],[WMPInitiativeActivity]]="","x",IF(Table2[[#This Row],[WMPInitiativeActivity]]="other", Table2[[#This Row],[ActivityNameifOther]], INDEX('Initiative mapping-DO NOT EDIT'!$C$3:$C$92,MATCH(Table2[[#This Row],[WMPInitiativeActivity]],'Initiative mapping-DO NOT EDIT'!$D$3:$D$92,0))))</f>
        <v>3</v>
      </c>
      <c r="H91" s="47" t="s">
        <v>456</v>
      </c>
      <c r="I91" s="49"/>
      <c r="J9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Mapping_Ignition probability mapping showing the probability of ignition along the electric lines and equipment  __2021</v>
      </c>
      <c r="K91" s="51">
        <v>379</v>
      </c>
      <c r="L91" s="52"/>
      <c r="M91" s="53"/>
      <c r="N91" s="53"/>
      <c r="O91" s="54"/>
      <c r="P91" s="54"/>
      <c r="Q91" s="54"/>
      <c r="R91" s="53"/>
      <c r="S91" s="54"/>
      <c r="T91" s="54"/>
      <c r="U91" s="54"/>
      <c r="V91" s="45" t="s">
        <v>457</v>
      </c>
      <c r="W91" s="52" t="s">
        <v>458</v>
      </c>
      <c r="X91" s="52"/>
      <c r="Y91" s="52"/>
      <c r="Z91" s="52"/>
      <c r="AA91" s="55" t="s">
        <v>129</v>
      </c>
      <c r="AB91" s="52"/>
      <c r="AC91" s="57"/>
      <c r="AD91" s="57"/>
      <c r="AE91" s="40"/>
      <c r="AF91" s="58"/>
      <c r="AG91" s="59"/>
      <c r="AH91" s="59"/>
    </row>
    <row r="92" spans="1:34" s="64" customFormat="1" ht="180">
      <c r="A92" s="43" t="str">
        <f>'READ ME FIRST'!$D$12</f>
        <v>PGE</v>
      </c>
      <c r="B92" s="44">
        <f>'READ ME FIRST'!$D$15</f>
        <v>44317</v>
      </c>
      <c r="C92" s="45" t="s">
        <v>124</v>
      </c>
      <c r="D92" s="46" t="str">
        <f>IF(Table2[[#This Row],[WMPInitiativeCategory]]="", "",INDEX('Initiative mapping-DO NOT EDIT'!$I$3:$I$13, MATCH(Table2[[#This Row],[WMPInitiativeCategory]],'Initiative mapping-DO NOT EDIT'!$H$3:$H$13,0)))</f>
        <v>7.3.1.</v>
      </c>
      <c r="E92" s="47" t="s">
        <v>459</v>
      </c>
      <c r="F92" s="47"/>
      <c r="G92" s="43">
        <f>IF(Table2[[#This Row],[WMPInitiativeActivity]]="","x",IF(Table2[[#This Row],[WMPInitiativeActivity]]="other", Table2[[#This Row],[ActivityNameifOther]], INDEX('Initiative mapping-DO NOT EDIT'!$C$3:$C$92,MATCH(Table2[[#This Row],[WMPInitiativeActivity]],'Initiative mapping-DO NOT EDIT'!$D$3:$D$92,0))))</f>
        <v>4</v>
      </c>
      <c r="H92" s="47" t="s">
        <v>460</v>
      </c>
      <c r="I92" s="49"/>
      <c r="J9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Mapping_Initiative mapping and estimation of wildfire and PSPS risk-reduction impact __2021</v>
      </c>
      <c r="K92" s="51">
        <v>381</v>
      </c>
      <c r="L92" s="52"/>
      <c r="M92" s="53"/>
      <c r="N92" s="53"/>
      <c r="O92" s="54"/>
      <c r="P92" s="54"/>
      <c r="Q92" s="54"/>
      <c r="R92" s="53"/>
      <c r="S92" s="54"/>
      <c r="T92" s="54"/>
      <c r="U92" s="54"/>
      <c r="V92" s="45" t="s">
        <v>461</v>
      </c>
      <c r="W92" s="52" t="s">
        <v>462</v>
      </c>
      <c r="X92" s="52"/>
      <c r="Y92" s="52"/>
      <c r="Z92" s="52"/>
      <c r="AA92" s="55" t="s">
        <v>129</v>
      </c>
      <c r="AB92" s="52"/>
      <c r="AC92" s="57"/>
      <c r="AD92" s="57"/>
      <c r="AE92" s="40"/>
      <c r="AF92" s="58"/>
      <c r="AG92" s="59"/>
      <c r="AH92" s="59"/>
    </row>
    <row r="93" spans="1:34" s="64" customFormat="1" ht="84">
      <c r="A93" s="43" t="str">
        <f>'READ ME FIRST'!$D$12</f>
        <v>PGE</v>
      </c>
      <c r="B93" s="44">
        <f>'READ ME FIRST'!$D$15</f>
        <v>44317</v>
      </c>
      <c r="C93" s="45" t="s">
        <v>124</v>
      </c>
      <c r="D93" s="46" t="str">
        <f>IF(Table2[[#This Row],[WMPInitiativeCategory]]="", "",INDEX('Initiative mapping-DO NOT EDIT'!$I$3:$I$13, MATCH(Table2[[#This Row],[WMPInitiativeCategory]],'Initiative mapping-DO NOT EDIT'!$H$3:$H$13,0)))</f>
        <v>7.3.1.</v>
      </c>
      <c r="E93" s="47" t="s">
        <v>463</v>
      </c>
      <c r="F93" s="47"/>
      <c r="G93" s="43">
        <f>IF(Table2[[#This Row],[WMPInitiativeActivity]]="","x",IF(Table2[[#This Row],[WMPInitiativeActivity]]="other", Table2[[#This Row],[ActivityNameifOther]], INDEX('Initiative mapping-DO NOT EDIT'!$C$3:$C$92,MATCH(Table2[[#This Row],[WMPInitiativeActivity]],'Initiative mapping-DO NOT EDIT'!$D$3:$D$92,0))))</f>
        <v>5</v>
      </c>
      <c r="H93" s="47" t="s">
        <v>464</v>
      </c>
      <c r="I93" s="49"/>
      <c r="J9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Mapping_Match drop simulations showing the potential wildfire consequence of ignitions that occur along the electric lines and equipment  __2021</v>
      </c>
      <c r="K93" s="51">
        <v>383</v>
      </c>
      <c r="L93" s="52"/>
      <c r="M93" s="53"/>
      <c r="N93" s="53"/>
      <c r="O93" s="54"/>
      <c r="P93" s="54"/>
      <c r="Q93" s="54"/>
      <c r="R93" s="53"/>
      <c r="S93" s="54"/>
      <c r="T93" s="54"/>
      <c r="U93" s="54"/>
      <c r="V93" s="45" t="s">
        <v>465</v>
      </c>
      <c r="W93" s="63" t="s">
        <v>466</v>
      </c>
      <c r="X93" s="52"/>
      <c r="Y93" s="52"/>
      <c r="Z93" s="52"/>
      <c r="AA93" s="55" t="s">
        <v>129</v>
      </c>
      <c r="AB93" s="52"/>
      <c r="AC93" s="57"/>
      <c r="AD93" s="57"/>
      <c r="AE93" s="40"/>
      <c r="AF93" s="58"/>
      <c r="AG93" s="59"/>
      <c r="AH93" s="59"/>
    </row>
    <row r="94" spans="1:34" s="64" customFormat="1" ht="84">
      <c r="A94" s="43" t="str">
        <f>'READ ME FIRST'!$D$12</f>
        <v>PGE</v>
      </c>
      <c r="B94" s="44">
        <f>'READ ME FIRST'!$D$15</f>
        <v>44317</v>
      </c>
      <c r="C94" s="45" t="s">
        <v>124</v>
      </c>
      <c r="D94" s="46" t="str">
        <f>IF(Table2[[#This Row],[WMPInitiativeCategory]]="", "",INDEX('Initiative mapping-DO NOT EDIT'!$I$3:$I$13, MATCH(Table2[[#This Row],[WMPInitiativeCategory]],'Initiative mapping-DO NOT EDIT'!$H$3:$H$13,0)))</f>
        <v>7.3.1.</v>
      </c>
      <c r="E94" s="47" t="s">
        <v>463</v>
      </c>
      <c r="F94" s="47"/>
      <c r="G94" s="43">
        <f>IF(Table2[[#This Row],[WMPInitiativeActivity]]="","x",IF(Table2[[#This Row],[WMPInitiativeActivity]]="other", Table2[[#This Row],[ActivityNameifOther]], INDEX('Initiative mapping-DO NOT EDIT'!$C$3:$C$92,MATCH(Table2[[#This Row],[WMPInitiativeActivity]],'Initiative mapping-DO NOT EDIT'!$D$3:$D$92,0))))</f>
        <v>5</v>
      </c>
      <c r="H94" s="47" t="s">
        <v>467</v>
      </c>
      <c r="I94" s="49"/>
      <c r="J9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Mapping_Match drop simulations showing the potential wildfire consequence of ignitions that occur along the electric lines and equipment  __2021</v>
      </c>
      <c r="K94" s="51">
        <v>383</v>
      </c>
      <c r="L94" s="52"/>
      <c r="M94" s="53"/>
      <c r="N94" s="53"/>
      <c r="O94" s="54"/>
      <c r="P94" s="54"/>
      <c r="Q94" s="54"/>
      <c r="R94" s="53"/>
      <c r="S94" s="54"/>
      <c r="T94" s="54"/>
      <c r="U94" s="54"/>
      <c r="V94" s="45" t="s">
        <v>468</v>
      </c>
      <c r="W94" s="63" t="s">
        <v>469</v>
      </c>
      <c r="X94" s="52"/>
      <c r="Y94" s="52"/>
      <c r="Z94" s="52"/>
      <c r="AA94" s="55" t="s">
        <v>129</v>
      </c>
      <c r="AB94" s="52"/>
      <c r="AC94" s="57"/>
      <c r="AD94" s="57"/>
      <c r="AE94" s="40"/>
      <c r="AF94" s="58"/>
      <c r="AG94" s="59"/>
      <c r="AH94" s="59"/>
    </row>
    <row r="95" spans="1:34" s="64" customFormat="1" ht="60">
      <c r="A95" s="43" t="str">
        <f>'READ ME FIRST'!$D$12</f>
        <v>PGE</v>
      </c>
      <c r="B95" s="44">
        <f>'READ ME FIRST'!$D$15</f>
        <v>44317</v>
      </c>
      <c r="C95" s="45" t="s">
        <v>124</v>
      </c>
      <c r="D95" s="46" t="str">
        <f>IF(Table2[[#This Row],[WMPInitiativeCategory]]="", "",INDEX('Initiative mapping-DO NOT EDIT'!$I$3:$I$13, MATCH(Table2[[#This Row],[WMPInitiativeCategory]],'Initiative mapping-DO NOT EDIT'!$H$3:$H$13,0)))</f>
        <v>7.3.1.</v>
      </c>
      <c r="E95" s="47" t="s">
        <v>173</v>
      </c>
      <c r="F95" s="47" t="s">
        <v>470</v>
      </c>
      <c r="G95" s="75" t="str">
        <f>IF(Table2[[#This Row],[WMPInitiativeActivity]]="","x",IF(Table2[[#This Row],[WMPInitiativeActivity]]="other", Table2[[#This Row],[ActivityNameifOther]], INDEX('Initiative mapping-DO NOT EDIT'!$C$3:$C$92,MATCH(Table2[[#This Row],[WMPInitiativeActivity]],'Initiative mapping-DO NOT EDIT'!$D$3:$D$92,0))))</f>
        <v>Weather-driven risk map and modelling based on various relevant weather scenario</v>
      </c>
      <c r="H95" s="47" t="s">
        <v>471</v>
      </c>
      <c r="I95" s="49"/>
      <c r="J9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Mapping_Weather-driven risk map and modelling based on various relevant weather scenario__2021</v>
      </c>
      <c r="K95" s="51">
        <v>387</v>
      </c>
      <c r="L95" s="52"/>
      <c r="M95" s="53"/>
      <c r="N95" s="53"/>
      <c r="O95" s="54"/>
      <c r="P95" s="54"/>
      <c r="Q95" s="54"/>
      <c r="R95" s="53"/>
      <c r="S95" s="54"/>
      <c r="T95" s="54"/>
      <c r="U95" s="54"/>
      <c r="V95" s="45" t="s">
        <v>472</v>
      </c>
      <c r="W95" s="52" t="s">
        <v>473</v>
      </c>
      <c r="X95" s="52"/>
      <c r="Y95" s="52"/>
      <c r="Z95" s="52"/>
      <c r="AA95" s="55" t="s">
        <v>129</v>
      </c>
      <c r="AB95" s="52"/>
      <c r="AC95" s="57"/>
      <c r="AD95" s="57"/>
      <c r="AE95" s="40"/>
      <c r="AF95" s="58"/>
      <c r="AG95" s="59"/>
      <c r="AH95" s="59"/>
    </row>
    <row r="96" spans="1:34" s="64" customFormat="1" ht="336">
      <c r="A96" s="43" t="str">
        <f>'READ ME FIRST'!$D$12</f>
        <v>PGE</v>
      </c>
      <c r="B96" s="44">
        <f>'READ ME FIRST'!$D$15</f>
        <v>44317</v>
      </c>
      <c r="C96" s="47" t="s">
        <v>410</v>
      </c>
      <c r="D96" s="46" t="str">
        <f>IF(Table2[[#This Row],[WMPInitiativeCategory]]="", "",INDEX('Initiative mapping-DO NOT EDIT'!$I$3:$I$13, MATCH(Table2[[#This Row],[WMPInitiativeCategory]],'Initiative mapping-DO NOT EDIT'!$H$3:$H$13,0)))</f>
        <v>7.3.9.</v>
      </c>
      <c r="E96" s="47" t="s">
        <v>474</v>
      </c>
      <c r="F96" s="47"/>
      <c r="G96" s="43">
        <f>IF(Table2[[#This Row],[WMPInitiativeActivity]]="","x",IF(Table2[[#This Row],[WMPInitiativeActivity]]="other", Table2[[#This Row],[ActivityNameifOther]], INDEX('Initiative mapping-DO NOT EDIT'!$C$3:$C$92,MATCH(Table2[[#This Row],[WMPInitiativeActivity]],'Initiative mapping-DO NOT EDIT'!$D$3:$D$92,0))))</f>
        <v>2</v>
      </c>
      <c r="H96" s="47" t="s">
        <v>474</v>
      </c>
      <c r="I96" s="49"/>
      <c r="J9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Preparedness_Community outreach, public awareness, and communications efforts __2021</v>
      </c>
      <c r="K96" s="51">
        <v>749</v>
      </c>
      <c r="L96" s="52"/>
      <c r="M96" s="53"/>
      <c r="N96" s="53"/>
      <c r="O96" s="54"/>
      <c r="P96" s="54"/>
      <c r="Q96" s="54"/>
      <c r="R96" s="53"/>
      <c r="S96" s="54"/>
      <c r="T96" s="54"/>
      <c r="U96" s="54"/>
      <c r="V96" s="45" t="s">
        <v>475</v>
      </c>
      <c r="W96" s="63" t="s">
        <v>476</v>
      </c>
      <c r="X96" s="61"/>
      <c r="Y96" s="61"/>
      <c r="Z96" s="52"/>
      <c r="AA96" s="55" t="s">
        <v>129</v>
      </c>
      <c r="AB96" s="52"/>
      <c r="AC96" s="57"/>
      <c r="AD96" s="57"/>
      <c r="AE96" s="40"/>
      <c r="AF96" s="62"/>
      <c r="AG96" s="59"/>
      <c r="AH96" s="59"/>
    </row>
    <row r="97" spans="1:34" s="64" customFormat="1" ht="72">
      <c r="A97" s="43" t="str">
        <f>'READ ME FIRST'!$D$12</f>
        <v>PGE</v>
      </c>
      <c r="B97" s="44">
        <f>'READ ME FIRST'!$D$15</f>
        <v>44317</v>
      </c>
      <c r="C97" s="47" t="s">
        <v>137</v>
      </c>
      <c r="D97" s="46" t="str">
        <f>IF(Table2[[#This Row],[WMPInitiativeCategory]]="", "",INDEX('Initiative mapping-DO NOT EDIT'!$I$3:$I$13, MATCH(Table2[[#This Row],[WMPInitiativeCategory]],'Initiative mapping-DO NOT EDIT'!$H$3:$H$13,0)))</f>
        <v>7.3.10.</v>
      </c>
      <c r="E97" s="47" t="s">
        <v>431</v>
      </c>
      <c r="F97" s="47"/>
      <c r="G97" s="43">
        <f>IF(Table2[[#This Row],[WMPInitiativeActivity]]="","x",IF(Table2[[#This Row],[WMPInitiativeActivity]]="other", Table2[[#This Row],[ActivityNameifOther]], INDEX('Initiative mapping-DO NOT EDIT'!$C$3:$C$92,MATCH(Table2[[#This Row],[WMPInitiativeActivity]],'Initiative mapping-DO NOT EDIT'!$D$3:$D$92,0))))</f>
        <v>1</v>
      </c>
      <c r="H97" s="47" t="s">
        <v>477</v>
      </c>
      <c r="I97" s="49"/>
      <c r="J9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97" s="51">
        <v>798</v>
      </c>
      <c r="L97" s="52"/>
      <c r="M97" s="53"/>
      <c r="N97" s="53"/>
      <c r="O97" s="54"/>
      <c r="P97" s="54"/>
      <c r="Q97" s="54"/>
      <c r="R97" s="53"/>
      <c r="S97" s="54"/>
      <c r="T97" s="54"/>
      <c r="U97" s="54"/>
      <c r="V97" s="45" t="s">
        <v>478</v>
      </c>
      <c r="W97" s="52" t="s">
        <v>479</v>
      </c>
      <c r="X97" s="61"/>
      <c r="Y97" s="61"/>
      <c r="Z97" s="52"/>
      <c r="AA97" s="55" t="s">
        <v>129</v>
      </c>
      <c r="AB97" s="52"/>
      <c r="AC97" s="57"/>
      <c r="AD97" s="57"/>
      <c r="AE97" s="40"/>
      <c r="AF97" s="62"/>
      <c r="AG97" s="59"/>
      <c r="AH97" s="59"/>
    </row>
    <row r="98" spans="1:34" s="64" customFormat="1" ht="108">
      <c r="A98" s="43" t="str">
        <f>'READ ME FIRST'!$D$12</f>
        <v>PGE</v>
      </c>
      <c r="B98" s="44">
        <f>'READ ME FIRST'!$D$15</f>
        <v>44317</v>
      </c>
      <c r="C98" s="47" t="s">
        <v>137</v>
      </c>
      <c r="D98" s="46" t="str">
        <f>IF(Table2[[#This Row],[WMPInitiativeCategory]]="", "",INDEX('Initiative mapping-DO NOT EDIT'!$I$3:$I$13, MATCH(Table2[[#This Row],[WMPInitiativeCategory]],'Initiative mapping-DO NOT EDIT'!$H$3:$H$13,0)))</f>
        <v>7.3.10.</v>
      </c>
      <c r="E98" s="47" t="s">
        <v>431</v>
      </c>
      <c r="F98" s="47"/>
      <c r="G98" s="43">
        <f>IF(Table2[[#This Row],[WMPInitiativeActivity]]="","x",IF(Table2[[#This Row],[WMPInitiativeActivity]]="other", Table2[[#This Row],[ActivityNameifOther]], INDEX('Initiative mapping-DO NOT EDIT'!$C$3:$C$92,MATCH(Table2[[#This Row],[WMPInitiativeActivity]],'Initiative mapping-DO NOT EDIT'!$D$3:$D$92,0))))</f>
        <v>1</v>
      </c>
      <c r="H98" s="47" t="s">
        <v>480</v>
      </c>
      <c r="I98" s="49"/>
      <c r="J9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98" s="51">
        <v>798</v>
      </c>
      <c r="L98" s="52"/>
      <c r="M98" s="53"/>
      <c r="N98" s="53"/>
      <c r="O98" s="54"/>
      <c r="P98" s="54"/>
      <c r="Q98" s="54"/>
      <c r="R98" s="53"/>
      <c r="S98" s="54"/>
      <c r="T98" s="54"/>
      <c r="U98" s="54"/>
      <c r="V98" s="45" t="s">
        <v>481</v>
      </c>
      <c r="W98" s="63" t="s">
        <v>482</v>
      </c>
      <c r="X98" s="61"/>
      <c r="Y98" s="61"/>
      <c r="Z98" s="52"/>
      <c r="AA98" s="55" t="s">
        <v>129</v>
      </c>
      <c r="AB98" s="52"/>
      <c r="AC98" s="57"/>
      <c r="AD98" s="57"/>
      <c r="AE98" s="40"/>
      <c r="AF98" s="62"/>
      <c r="AG98" s="59"/>
      <c r="AH98" s="59"/>
    </row>
    <row r="99" spans="1:34" s="64" customFormat="1" ht="120">
      <c r="A99" s="43" t="str">
        <f>'READ ME FIRST'!$D$12</f>
        <v>PGE</v>
      </c>
      <c r="B99" s="44">
        <f>'READ ME FIRST'!$D$15</f>
        <v>44317</v>
      </c>
      <c r="C99" s="45" t="s">
        <v>144</v>
      </c>
      <c r="D99" s="46" t="str">
        <f>IF(Table2[[#This Row],[WMPInitiativeCategory]]="", "",INDEX('Initiative mapping-DO NOT EDIT'!$I$3:$I$13, MATCH(Table2[[#This Row],[WMPInitiativeCategory]],'Initiative mapping-DO NOT EDIT'!$H$3:$H$13,0)))</f>
        <v>7.3.2.</v>
      </c>
      <c r="E99" s="47" t="s">
        <v>145</v>
      </c>
      <c r="F99" s="47"/>
      <c r="G99" s="43">
        <f>IF(Table2[[#This Row],[WMPInitiativeActivity]]="","x",IF(Table2[[#This Row],[WMPInitiativeActivity]]="other", Table2[[#This Row],[ActivityNameifOther]], INDEX('Initiative mapping-DO NOT EDIT'!$C$3:$C$92,MATCH(Table2[[#This Row],[WMPInitiativeActivity]],'Initiative mapping-DO NOT EDIT'!$D$3:$D$92,0))))</f>
        <v>1</v>
      </c>
      <c r="H99" s="47" t="s">
        <v>483</v>
      </c>
      <c r="I99" s="49"/>
      <c r="J9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99" s="51">
        <v>394</v>
      </c>
      <c r="L99" s="52"/>
      <c r="M99" s="53"/>
      <c r="N99" s="53"/>
      <c r="O99" s="54"/>
      <c r="P99" s="54"/>
      <c r="Q99" s="54"/>
      <c r="R99" s="53"/>
      <c r="S99" s="54"/>
      <c r="T99" s="54"/>
      <c r="U99" s="54"/>
      <c r="V99" s="45" t="s">
        <v>484</v>
      </c>
      <c r="W99" s="63" t="s">
        <v>485</v>
      </c>
      <c r="X99" s="52"/>
      <c r="Y99" s="52"/>
      <c r="Z99" s="52"/>
      <c r="AA99" s="55" t="s">
        <v>129</v>
      </c>
      <c r="AB99" s="52"/>
      <c r="AC99" s="57"/>
      <c r="AD99" s="57"/>
      <c r="AE99" s="40"/>
      <c r="AF99" s="58"/>
      <c r="AG99" s="59"/>
      <c r="AH99" s="59"/>
    </row>
    <row r="100" spans="1:34" s="64" customFormat="1" ht="36">
      <c r="A100" s="43" t="str">
        <f>'READ ME FIRST'!$D$12</f>
        <v>PGE</v>
      </c>
      <c r="B100" s="44">
        <f>'READ ME FIRST'!$D$15</f>
        <v>44317</v>
      </c>
      <c r="C100" s="45" t="s">
        <v>144</v>
      </c>
      <c r="D100" s="46" t="str">
        <f>IF(Table2[[#This Row],[WMPInitiativeCategory]]="", "",INDEX('Initiative mapping-DO NOT EDIT'!$I$3:$I$13, MATCH(Table2[[#This Row],[WMPInitiativeCategory]],'Initiative mapping-DO NOT EDIT'!$H$3:$H$13,0)))</f>
        <v>7.3.2.</v>
      </c>
      <c r="E100" s="47" t="s">
        <v>145</v>
      </c>
      <c r="F100" s="47"/>
      <c r="G100" s="43">
        <f>IF(Table2[[#This Row],[WMPInitiativeActivity]]="","x",IF(Table2[[#This Row],[WMPInitiativeActivity]]="other", Table2[[#This Row],[ActivityNameifOther]], INDEX('Initiative mapping-DO NOT EDIT'!$C$3:$C$92,MATCH(Table2[[#This Row],[WMPInitiativeActivity]],'Initiative mapping-DO NOT EDIT'!$D$3:$D$92,0))))</f>
        <v>1</v>
      </c>
      <c r="H100" s="47" t="s">
        <v>486</v>
      </c>
      <c r="I100" s="49"/>
      <c r="J10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0" s="51">
        <v>400</v>
      </c>
      <c r="L100" s="52"/>
      <c r="M100" s="53"/>
      <c r="N100" s="53"/>
      <c r="O100" s="54"/>
      <c r="P100" s="54"/>
      <c r="Q100" s="54"/>
      <c r="R100" s="53"/>
      <c r="S100" s="54"/>
      <c r="T100" s="54"/>
      <c r="U100" s="54"/>
      <c r="V100" s="45" t="s">
        <v>487</v>
      </c>
      <c r="W100" s="52" t="s">
        <v>488</v>
      </c>
      <c r="X100" s="52"/>
      <c r="Y100" s="52"/>
      <c r="Z100" s="52"/>
      <c r="AA100" s="55" t="s">
        <v>292</v>
      </c>
      <c r="AB100" s="52"/>
      <c r="AC100" s="57"/>
      <c r="AD100" s="57"/>
      <c r="AE100" s="40"/>
      <c r="AF100" s="58"/>
      <c r="AG100" s="59"/>
      <c r="AH100" s="59"/>
    </row>
    <row r="101" spans="1:34" s="64" customFormat="1" ht="36">
      <c r="A101" s="43" t="str">
        <f>'READ ME FIRST'!$D$12</f>
        <v>PGE</v>
      </c>
      <c r="B101" s="44">
        <f>'READ ME FIRST'!$D$15</f>
        <v>44317</v>
      </c>
      <c r="C101" s="45" t="s">
        <v>144</v>
      </c>
      <c r="D101" s="46" t="str">
        <f>IF(Table2[[#This Row],[WMPInitiativeCategory]]="", "",INDEX('Initiative mapping-DO NOT EDIT'!$I$3:$I$13, MATCH(Table2[[#This Row],[WMPInitiativeCategory]],'Initiative mapping-DO NOT EDIT'!$H$3:$H$13,0)))</f>
        <v>7.3.2.</v>
      </c>
      <c r="E101" s="47" t="s">
        <v>145</v>
      </c>
      <c r="F101" s="47"/>
      <c r="G101" s="43">
        <f>IF(Table2[[#This Row],[WMPInitiativeActivity]]="","x",IF(Table2[[#This Row],[WMPInitiativeActivity]]="other", Table2[[#This Row],[ActivityNameifOther]], INDEX('Initiative mapping-DO NOT EDIT'!$C$3:$C$92,MATCH(Table2[[#This Row],[WMPInitiativeActivity]],'Initiative mapping-DO NOT EDIT'!$D$3:$D$92,0))))</f>
        <v>1</v>
      </c>
      <c r="H101" s="47" t="s">
        <v>489</v>
      </c>
      <c r="I101" s="49"/>
      <c r="J10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1" s="51">
        <v>400</v>
      </c>
      <c r="L101" s="52"/>
      <c r="M101" s="53"/>
      <c r="N101" s="53"/>
      <c r="O101" s="54"/>
      <c r="P101" s="54"/>
      <c r="Q101" s="54"/>
      <c r="R101" s="53"/>
      <c r="S101" s="54"/>
      <c r="T101" s="54"/>
      <c r="U101" s="54"/>
      <c r="V101" s="45" t="s">
        <v>490</v>
      </c>
      <c r="W101" s="52" t="s">
        <v>491</v>
      </c>
      <c r="X101" s="52"/>
      <c r="Y101" s="52"/>
      <c r="Z101" s="52"/>
      <c r="AA101" s="55" t="s">
        <v>292</v>
      </c>
      <c r="AB101" s="52"/>
      <c r="AC101" s="57"/>
      <c r="AD101" s="57"/>
      <c r="AE101" s="40"/>
      <c r="AF101" s="58"/>
      <c r="AG101" s="59"/>
      <c r="AH101" s="59"/>
    </row>
    <row r="102" spans="1:34" s="64" customFormat="1" ht="84">
      <c r="A102" s="43" t="str">
        <f>'READ ME FIRST'!$D$12</f>
        <v>PGE</v>
      </c>
      <c r="B102" s="44">
        <f>'READ ME FIRST'!$D$15</f>
        <v>44317</v>
      </c>
      <c r="C102" s="45" t="s">
        <v>144</v>
      </c>
      <c r="D102" s="46" t="str">
        <f>IF(Table2[[#This Row],[WMPInitiativeCategory]]="", "",INDEX('Initiative mapping-DO NOT EDIT'!$I$3:$I$13, MATCH(Table2[[#This Row],[WMPInitiativeCategory]],'Initiative mapping-DO NOT EDIT'!$H$3:$H$13,0)))</f>
        <v>7.3.2.</v>
      </c>
      <c r="E102" s="47" t="s">
        <v>145</v>
      </c>
      <c r="F102" s="47"/>
      <c r="G102" s="43">
        <f>IF(Table2[[#This Row],[WMPInitiativeActivity]]="","x",IF(Table2[[#This Row],[WMPInitiativeActivity]]="other", Table2[[#This Row],[ActivityNameifOther]], INDEX('Initiative mapping-DO NOT EDIT'!$C$3:$C$92,MATCH(Table2[[#This Row],[WMPInitiativeActivity]],'Initiative mapping-DO NOT EDIT'!$D$3:$D$92,0))))</f>
        <v>1</v>
      </c>
      <c r="H102" s="47" t="s">
        <v>145</v>
      </c>
      <c r="I102" s="49"/>
      <c r="J10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2" s="51">
        <v>400</v>
      </c>
      <c r="L102" s="52"/>
      <c r="M102" s="53"/>
      <c r="N102" s="53"/>
      <c r="O102" s="54"/>
      <c r="P102" s="54"/>
      <c r="Q102" s="54"/>
      <c r="R102" s="53"/>
      <c r="S102" s="54"/>
      <c r="T102" s="54"/>
      <c r="U102" s="54"/>
      <c r="V102" s="45" t="s">
        <v>492</v>
      </c>
      <c r="W102" s="63" t="s">
        <v>493</v>
      </c>
      <c r="X102" s="52"/>
      <c r="Y102" s="52"/>
      <c r="Z102" s="52"/>
      <c r="AA102" s="55" t="s">
        <v>129</v>
      </c>
      <c r="AB102" s="52"/>
      <c r="AC102" s="57"/>
      <c r="AD102" s="57"/>
      <c r="AE102" s="40"/>
      <c r="AF102" s="58"/>
      <c r="AG102" s="59"/>
      <c r="AH102" s="59"/>
    </row>
    <row r="103" spans="1:34" s="64" customFormat="1" ht="48">
      <c r="A103" s="43" t="str">
        <f>'READ ME FIRST'!$D$12</f>
        <v>PGE</v>
      </c>
      <c r="B103" s="44">
        <f>'READ ME FIRST'!$D$15</f>
        <v>44317</v>
      </c>
      <c r="C103" s="45" t="s">
        <v>144</v>
      </c>
      <c r="D103" s="46" t="str">
        <f>IF(Table2[[#This Row],[WMPInitiativeCategory]]="", "",INDEX('Initiative mapping-DO NOT EDIT'!$I$3:$I$13, MATCH(Table2[[#This Row],[WMPInitiativeCategory]],'Initiative mapping-DO NOT EDIT'!$H$3:$H$13,0)))</f>
        <v>7.3.2.</v>
      </c>
      <c r="E103" s="47" t="s">
        <v>145</v>
      </c>
      <c r="F103" s="47"/>
      <c r="G103" s="43">
        <f>IF(Table2[[#This Row],[WMPInitiativeActivity]]="","x",IF(Table2[[#This Row],[WMPInitiativeActivity]]="other", Table2[[#This Row],[ActivityNameifOther]], INDEX('Initiative mapping-DO NOT EDIT'!$C$3:$C$92,MATCH(Table2[[#This Row],[WMPInitiativeActivity]],'Initiative mapping-DO NOT EDIT'!$D$3:$D$92,0))))</f>
        <v>1</v>
      </c>
      <c r="H103" s="47" t="s">
        <v>494</v>
      </c>
      <c r="I103" s="49"/>
      <c r="J10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3" s="51">
        <v>405</v>
      </c>
      <c r="L103" s="52" t="s">
        <v>495</v>
      </c>
      <c r="M103" s="53">
        <v>300</v>
      </c>
      <c r="N103" s="53">
        <v>18</v>
      </c>
      <c r="O103" s="54"/>
      <c r="P103" s="54"/>
      <c r="Q103" s="54"/>
      <c r="R103" s="53">
        <v>35</v>
      </c>
      <c r="S103" s="54"/>
      <c r="T103" s="54"/>
      <c r="U103" s="54"/>
      <c r="V103" s="45" t="s">
        <v>496</v>
      </c>
      <c r="W103" s="52" t="s">
        <v>497</v>
      </c>
      <c r="X103" s="52"/>
      <c r="Y103" s="52"/>
      <c r="Z103" s="52"/>
      <c r="AA103" s="55" t="s">
        <v>129</v>
      </c>
      <c r="AB103" s="52"/>
      <c r="AC103" s="57"/>
      <c r="AD103" s="57"/>
      <c r="AE103" s="40"/>
      <c r="AF103" s="58"/>
      <c r="AG103" s="59"/>
      <c r="AH103" s="59"/>
    </row>
    <row r="104" spans="1:34" s="64" customFormat="1" ht="60">
      <c r="A104" s="43" t="str">
        <f>'READ ME FIRST'!$D$12</f>
        <v>PGE</v>
      </c>
      <c r="B104" s="44">
        <f>'READ ME FIRST'!$D$15</f>
        <v>44317</v>
      </c>
      <c r="C104" s="45" t="s">
        <v>144</v>
      </c>
      <c r="D104" s="46" t="str">
        <f>IF(Table2[[#This Row],[WMPInitiativeCategory]]="", "",INDEX('Initiative mapping-DO NOT EDIT'!$I$3:$I$13, MATCH(Table2[[#This Row],[WMPInitiativeCategory]],'Initiative mapping-DO NOT EDIT'!$H$3:$H$13,0)))</f>
        <v>7.3.2.</v>
      </c>
      <c r="E104" s="47" t="s">
        <v>145</v>
      </c>
      <c r="F104" s="47"/>
      <c r="G104" s="43">
        <f>IF(Table2[[#This Row],[WMPInitiativeActivity]]="","x",IF(Table2[[#This Row],[WMPInitiativeActivity]]="other", Table2[[#This Row],[ActivityNameifOther]], INDEX('Initiative mapping-DO NOT EDIT'!$C$3:$C$92,MATCH(Table2[[#This Row],[WMPInitiativeActivity]],'Initiative mapping-DO NOT EDIT'!$D$3:$D$92,0))))</f>
        <v>1</v>
      </c>
      <c r="H104" s="47" t="s">
        <v>498</v>
      </c>
      <c r="I104" s="49"/>
      <c r="J10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4" s="51">
        <v>410</v>
      </c>
      <c r="L104" s="52"/>
      <c r="M104" s="53"/>
      <c r="N104" s="53"/>
      <c r="O104" s="54"/>
      <c r="P104" s="54"/>
      <c r="Q104" s="54"/>
      <c r="R104" s="53"/>
      <c r="S104" s="54"/>
      <c r="T104" s="54"/>
      <c r="U104" s="54"/>
      <c r="V104" s="45" t="s">
        <v>499</v>
      </c>
      <c r="W104" s="63" t="s">
        <v>500</v>
      </c>
      <c r="X104" s="52"/>
      <c r="Y104" s="52"/>
      <c r="Z104" s="52"/>
      <c r="AA104" s="55" t="s">
        <v>129</v>
      </c>
      <c r="AB104" s="52"/>
      <c r="AC104" s="57"/>
      <c r="AD104" s="57"/>
      <c r="AE104" s="40"/>
      <c r="AF104" s="62"/>
      <c r="AG104" s="59"/>
      <c r="AH104" s="59"/>
    </row>
    <row r="105" spans="1:34" s="64" customFormat="1" ht="36">
      <c r="A105" s="43" t="str">
        <f>'READ ME FIRST'!$D$12</f>
        <v>PGE</v>
      </c>
      <c r="B105" s="44">
        <f>'READ ME FIRST'!$D$15</f>
        <v>44317</v>
      </c>
      <c r="C105" s="45" t="s">
        <v>144</v>
      </c>
      <c r="D105" s="46" t="str">
        <f>IF(Table2[[#This Row],[WMPInitiativeCategory]]="", "",INDEX('Initiative mapping-DO NOT EDIT'!$I$3:$I$13, MATCH(Table2[[#This Row],[WMPInitiativeCategory]],'Initiative mapping-DO NOT EDIT'!$H$3:$H$13,0)))</f>
        <v>7.3.2.</v>
      </c>
      <c r="E105" s="47" t="s">
        <v>145</v>
      </c>
      <c r="F105" s="47"/>
      <c r="G105" s="43">
        <f>IF(Table2[[#This Row],[WMPInitiativeActivity]]="","x",IF(Table2[[#This Row],[WMPInitiativeActivity]]="other", Table2[[#This Row],[ActivityNameifOther]], INDEX('Initiative mapping-DO NOT EDIT'!$C$3:$C$92,MATCH(Table2[[#This Row],[WMPInitiativeActivity]],'Initiative mapping-DO NOT EDIT'!$D$3:$D$92,0))))</f>
        <v>1</v>
      </c>
      <c r="H105" s="47" t="s">
        <v>501</v>
      </c>
      <c r="I105" s="49"/>
      <c r="J10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5" s="51">
        <v>413</v>
      </c>
      <c r="L105" s="52" t="s">
        <v>502</v>
      </c>
      <c r="M105" s="53">
        <v>135</v>
      </c>
      <c r="N105" s="71">
        <v>13</v>
      </c>
      <c r="O105" s="54"/>
      <c r="P105" s="54"/>
      <c r="Q105" s="54"/>
      <c r="R105" s="71">
        <v>23</v>
      </c>
      <c r="S105" s="54"/>
      <c r="T105" s="54"/>
      <c r="U105" s="54"/>
      <c r="V105" s="45" t="s">
        <v>503</v>
      </c>
      <c r="W105" s="52" t="s">
        <v>504</v>
      </c>
      <c r="X105" s="52"/>
      <c r="Y105" s="52"/>
      <c r="Z105" s="52"/>
      <c r="AA105" s="55" t="s">
        <v>129</v>
      </c>
      <c r="AB105" s="52"/>
      <c r="AC105" s="57"/>
      <c r="AD105" s="57"/>
      <c r="AE105" s="40"/>
      <c r="AF105" s="62"/>
      <c r="AG105" s="59"/>
      <c r="AH105" s="59"/>
    </row>
    <row r="106" spans="1:34" s="64" customFormat="1" ht="60">
      <c r="A106" s="43" t="str">
        <f>'READ ME FIRST'!$D$12</f>
        <v>PGE</v>
      </c>
      <c r="B106" s="44">
        <f>'READ ME FIRST'!$D$15</f>
        <v>44317</v>
      </c>
      <c r="C106" s="47" t="s">
        <v>144</v>
      </c>
      <c r="D106" s="46" t="str">
        <f>IF(Table2[[#This Row],[WMPInitiativeCategory]]="", "",INDEX('Initiative mapping-DO NOT EDIT'!$I$3:$I$13, MATCH(Table2[[#This Row],[WMPInitiativeCategory]],'Initiative mapping-DO NOT EDIT'!$H$3:$H$13,0)))</f>
        <v>7.3.2.</v>
      </c>
      <c r="E106" s="47" t="s">
        <v>145</v>
      </c>
      <c r="F106" s="47"/>
      <c r="G106" s="43">
        <f>IF(Table2[[#This Row],[WMPInitiativeActivity]]="","x",IF(Table2[[#This Row],[WMPInitiativeActivity]]="other", Table2[[#This Row],[ActivityNameifOther]], INDEX('Initiative mapping-DO NOT EDIT'!$C$3:$C$92,MATCH(Table2[[#This Row],[WMPInitiativeActivity]],'Initiative mapping-DO NOT EDIT'!$D$3:$D$92,0))))</f>
        <v>1</v>
      </c>
      <c r="H106" s="47" t="s">
        <v>505</v>
      </c>
      <c r="I106" s="49"/>
      <c r="J10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6" s="51">
        <v>422</v>
      </c>
      <c r="L106" s="52"/>
      <c r="M106" s="53"/>
      <c r="N106" s="53"/>
      <c r="O106" s="54"/>
      <c r="P106" s="54"/>
      <c r="Q106" s="54"/>
      <c r="R106" s="53"/>
      <c r="S106" s="54"/>
      <c r="T106" s="54"/>
      <c r="U106" s="54"/>
      <c r="V106" s="45" t="s">
        <v>506</v>
      </c>
      <c r="W106" s="63" t="s">
        <v>507</v>
      </c>
      <c r="X106" s="52"/>
      <c r="Y106" s="52"/>
      <c r="Z106" s="52"/>
      <c r="AA106" s="55" t="s">
        <v>129</v>
      </c>
      <c r="AB106" s="52"/>
      <c r="AC106" s="57"/>
      <c r="AD106" s="57"/>
      <c r="AE106" s="40"/>
      <c r="AF106" s="62"/>
      <c r="AG106" s="59"/>
      <c r="AH106" s="59"/>
    </row>
    <row r="107" spans="1:34" s="64" customFormat="1" ht="48">
      <c r="A107" s="43" t="str">
        <f>'READ ME FIRST'!$D$12</f>
        <v>PGE</v>
      </c>
      <c r="B107" s="44">
        <f>'READ ME FIRST'!$D$15</f>
        <v>44317</v>
      </c>
      <c r="C107" s="47" t="s">
        <v>144</v>
      </c>
      <c r="D107" s="46" t="str">
        <f>IF(Table2[[#This Row],[WMPInitiativeCategory]]="", "",INDEX('Initiative mapping-DO NOT EDIT'!$I$3:$I$13, MATCH(Table2[[#This Row],[WMPInitiativeCategory]],'Initiative mapping-DO NOT EDIT'!$H$3:$H$13,0)))</f>
        <v>7.3.2.</v>
      </c>
      <c r="E107" s="47" t="s">
        <v>145</v>
      </c>
      <c r="F107" s="47"/>
      <c r="G107" s="43">
        <f>IF(Table2[[#This Row],[WMPInitiativeActivity]]="","x",IF(Table2[[#This Row],[WMPInitiativeActivity]]="other", Table2[[#This Row],[ActivityNameifOther]], INDEX('Initiative mapping-DO NOT EDIT'!$C$3:$C$92,MATCH(Table2[[#This Row],[WMPInitiativeActivity]],'Initiative mapping-DO NOT EDIT'!$D$3:$D$92,0))))</f>
        <v>1</v>
      </c>
      <c r="H107" s="47" t="s">
        <v>508</v>
      </c>
      <c r="I107" s="49"/>
      <c r="J10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7" s="51">
        <v>422</v>
      </c>
      <c r="L107" s="52"/>
      <c r="M107" s="53"/>
      <c r="N107" s="53"/>
      <c r="O107" s="54"/>
      <c r="P107" s="54"/>
      <c r="Q107" s="54"/>
      <c r="R107" s="53"/>
      <c r="S107" s="54"/>
      <c r="T107" s="54"/>
      <c r="U107" s="54"/>
      <c r="V107" s="45" t="s">
        <v>509</v>
      </c>
      <c r="W107" s="63" t="s">
        <v>510</v>
      </c>
      <c r="X107" s="52"/>
      <c r="Y107" s="52"/>
      <c r="Z107" s="76"/>
      <c r="AA107" s="55" t="s">
        <v>129</v>
      </c>
      <c r="AB107" s="86"/>
      <c r="AC107" s="77"/>
      <c r="AD107" s="77"/>
      <c r="AE107" s="78"/>
      <c r="AF107" s="79"/>
      <c r="AG107" s="80"/>
      <c r="AH107" s="81"/>
    </row>
    <row r="108" spans="1:34" s="64" customFormat="1" ht="72">
      <c r="A108" s="43" t="str">
        <f>'READ ME FIRST'!$D$12</f>
        <v>PGE</v>
      </c>
      <c r="B108" s="44">
        <f>'READ ME FIRST'!$D$15</f>
        <v>44317</v>
      </c>
      <c r="C108" s="47" t="s">
        <v>144</v>
      </c>
      <c r="D108" s="46" t="str">
        <f>IF(Table2[[#This Row],[WMPInitiativeCategory]]="", "",INDEX('Initiative mapping-DO NOT EDIT'!$I$3:$I$13, MATCH(Table2[[#This Row],[WMPInitiativeCategory]],'Initiative mapping-DO NOT EDIT'!$H$3:$H$13,0)))</f>
        <v>7.3.2.</v>
      </c>
      <c r="E108" s="47" t="s">
        <v>157</v>
      </c>
      <c r="F108" s="47"/>
      <c r="G108" s="43">
        <f>IF(Table2[[#This Row],[WMPInitiativeActivity]]="","x",IF(Table2[[#This Row],[WMPInitiativeActivity]]="other", Table2[[#This Row],[ActivityNameifOther]], INDEX('Initiative mapping-DO NOT EDIT'!$C$3:$C$92,MATCH(Table2[[#This Row],[WMPInitiativeActivity]],'Initiative mapping-DO NOT EDIT'!$D$3:$D$92,0))))</f>
        <v>2</v>
      </c>
      <c r="H108" s="47" t="s">
        <v>511</v>
      </c>
      <c r="I108" s="49"/>
      <c r="J10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8" s="51">
        <v>440</v>
      </c>
      <c r="L108" s="52"/>
      <c r="M108" s="53">
        <v>365000</v>
      </c>
      <c r="N108" s="53">
        <v>0</v>
      </c>
      <c r="O108" s="54"/>
      <c r="P108" s="54"/>
      <c r="Q108" s="54"/>
      <c r="R108" s="53">
        <v>0</v>
      </c>
      <c r="S108" s="54"/>
      <c r="T108" s="54"/>
      <c r="U108" s="54"/>
      <c r="V108" s="45" t="s">
        <v>512</v>
      </c>
      <c r="W108" s="82" t="s">
        <v>513</v>
      </c>
      <c r="X108" s="52"/>
      <c r="Y108" s="52"/>
      <c r="Z108" s="52"/>
      <c r="AA108" s="55" t="s">
        <v>129</v>
      </c>
      <c r="AB108" s="52"/>
      <c r="AC108" s="57"/>
      <c r="AD108" s="57"/>
      <c r="AE108" s="40"/>
      <c r="AF108" s="62"/>
      <c r="AG108" s="59"/>
      <c r="AH108" s="59"/>
    </row>
    <row r="109" spans="1:34" s="64" customFormat="1" ht="48">
      <c r="A109" s="43" t="str">
        <f>'READ ME FIRST'!$D$12</f>
        <v>PGE</v>
      </c>
      <c r="B109" s="44">
        <f>'READ ME FIRST'!$D$15</f>
        <v>44317</v>
      </c>
      <c r="C109" s="47" t="s">
        <v>144</v>
      </c>
      <c r="D109" s="46" t="str">
        <f>IF(Table2[[#This Row],[WMPInitiativeCategory]]="", "",INDEX('Initiative mapping-DO NOT EDIT'!$I$3:$I$13, MATCH(Table2[[#This Row],[WMPInitiativeCategory]],'Initiative mapping-DO NOT EDIT'!$H$3:$H$13,0)))</f>
        <v>7.3.2.</v>
      </c>
      <c r="E109" s="47" t="s">
        <v>157</v>
      </c>
      <c r="F109" s="47"/>
      <c r="G109" s="43">
        <f>IF(Table2[[#This Row],[WMPInitiativeActivity]]="","x",IF(Table2[[#This Row],[WMPInitiativeActivity]]="other", Table2[[#This Row],[ActivityNameifOther]], INDEX('Initiative mapping-DO NOT EDIT'!$C$3:$C$92,MATCH(Table2[[#This Row],[WMPInitiativeActivity]],'Initiative mapping-DO NOT EDIT'!$D$3:$D$92,0))))</f>
        <v>2</v>
      </c>
      <c r="H109" s="47" t="s">
        <v>514</v>
      </c>
      <c r="I109" s="49"/>
      <c r="J10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9" s="51">
        <v>444</v>
      </c>
      <c r="L109" s="52" t="s">
        <v>515</v>
      </c>
      <c r="M109" s="53">
        <v>500000</v>
      </c>
      <c r="N109" s="53">
        <v>0</v>
      </c>
      <c r="O109" s="54"/>
      <c r="P109" s="54"/>
      <c r="Q109" s="54"/>
      <c r="R109" s="53">
        <v>1500</v>
      </c>
      <c r="S109" s="54"/>
      <c r="T109" s="54"/>
      <c r="U109" s="54"/>
      <c r="V109" s="45" t="s">
        <v>516</v>
      </c>
      <c r="W109" s="82" t="s">
        <v>517</v>
      </c>
      <c r="X109" s="52"/>
      <c r="Y109" s="52"/>
      <c r="Z109" s="52"/>
      <c r="AA109" s="55" t="s">
        <v>129</v>
      </c>
      <c r="AB109" s="52"/>
      <c r="AC109" s="57"/>
      <c r="AD109" s="57"/>
      <c r="AE109" s="40"/>
      <c r="AF109" s="62"/>
      <c r="AG109" s="59"/>
      <c r="AH109" s="59"/>
    </row>
    <row r="110" spans="1:34" s="64" customFormat="1" ht="48">
      <c r="A110" s="43" t="str">
        <f>'READ ME FIRST'!$D$12</f>
        <v>PGE</v>
      </c>
      <c r="B110" s="44">
        <f>'READ ME FIRST'!$D$15</f>
        <v>44317</v>
      </c>
      <c r="C110" s="47" t="s">
        <v>144</v>
      </c>
      <c r="D110" s="46" t="str">
        <f>IF(Table2[[#This Row],[WMPInitiativeCategory]]="", "",INDEX('Initiative mapping-DO NOT EDIT'!$I$3:$I$13, MATCH(Table2[[#This Row],[WMPInitiativeCategory]],'Initiative mapping-DO NOT EDIT'!$H$3:$H$13,0)))</f>
        <v>7.3.2.</v>
      </c>
      <c r="E110" s="47" t="s">
        <v>157</v>
      </c>
      <c r="F110" s="47"/>
      <c r="G110" s="43">
        <f>IF(Table2[[#This Row],[WMPInitiativeActivity]]="","x",IF(Table2[[#This Row],[WMPInitiativeActivity]]="other", Table2[[#This Row],[ActivityNameifOther]], INDEX('Initiative mapping-DO NOT EDIT'!$C$3:$C$92,MATCH(Table2[[#This Row],[WMPInitiativeActivity]],'Initiative mapping-DO NOT EDIT'!$D$3:$D$92,0))))</f>
        <v>2</v>
      </c>
      <c r="H110" s="47" t="s">
        <v>518</v>
      </c>
      <c r="I110" s="49"/>
      <c r="J11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10" s="51">
        <v>448</v>
      </c>
      <c r="L110" s="52"/>
      <c r="M110" s="53"/>
      <c r="N110" s="53"/>
      <c r="O110" s="54"/>
      <c r="P110" s="54"/>
      <c r="Q110" s="54"/>
      <c r="R110" s="53"/>
      <c r="S110" s="54"/>
      <c r="T110" s="54"/>
      <c r="U110" s="54"/>
      <c r="V110" s="45" t="s">
        <v>519</v>
      </c>
      <c r="W110" s="82" t="s">
        <v>520</v>
      </c>
      <c r="X110" s="52"/>
      <c r="Y110" s="52"/>
      <c r="Z110" s="52"/>
      <c r="AA110" s="55" t="s">
        <v>129</v>
      </c>
      <c r="AB110" s="52"/>
      <c r="AC110" s="57"/>
      <c r="AD110" s="57"/>
      <c r="AE110" s="40"/>
      <c r="AF110" s="62"/>
      <c r="AG110" s="59"/>
      <c r="AH110" s="59"/>
    </row>
    <row r="111" spans="1:34" s="64" customFormat="1" ht="60">
      <c r="A111" s="43" t="str">
        <f>'READ ME FIRST'!$D$12</f>
        <v>PGE</v>
      </c>
      <c r="B111" s="44">
        <f>'READ ME FIRST'!$D$15</f>
        <v>44317</v>
      </c>
      <c r="C111" s="47" t="s">
        <v>144</v>
      </c>
      <c r="D111" s="46" t="str">
        <f>IF(Table2[[#This Row],[WMPInitiativeCategory]]="", "",INDEX('Initiative mapping-DO NOT EDIT'!$I$3:$I$13, MATCH(Table2[[#This Row],[WMPInitiativeCategory]],'Initiative mapping-DO NOT EDIT'!$H$3:$H$13,0)))</f>
        <v>7.3.2.</v>
      </c>
      <c r="E111" s="47" t="s">
        <v>521</v>
      </c>
      <c r="F111" s="47"/>
      <c r="G111" s="43">
        <f>IF(Table2[[#This Row],[WMPInitiativeActivity]]="","x",IF(Table2[[#This Row],[WMPInitiativeActivity]]="other", Table2[[#This Row],[ActivityNameifOther]], INDEX('Initiative mapping-DO NOT EDIT'!$C$3:$C$92,MATCH(Table2[[#This Row],[WMPInitiativeActivity]],'Initiative mapping-DO NOT EDIT'!$D$3:$D$92,0))))</f>
        <v>4</v>
      </c>
      <c r="H111" s="47" t="s">
        <v>522</v>
      </c>
      <c r="I111" s="49"/>
      <c r="J11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Forecasting_Forecast of a fire risk index, fire potential index, or similar  __2021</v>
      </c>
      <c r="K111" s="51">
        <v>452</v>
      </c>
      <c r="L111" s="52"/>
      <c r="M111" s="53"/>
      <c r="N111" s="53"/>
      <c r="O111" s="54"/>
      <c r="P111" s="54"/>
      <c r="Q111" s="54"/>
      <c r="R111" s="53"/>
      <c r="S111" s="54"/>
      <c r="T111" s="54"/>
      <c r="U111" s="54"/>
      <c r="V111" s="45" t="s">
        <v>523</v>
      </c>
      <c r="W111" s="63" t="s">
        <v>524</v>
      </c>
      <c r="X111" s="52"/>
      <c r="Y111" s="52"/>
      <c r="Z111" s="52"/>
      <c r="AA111" s="55" t="s">
        <v>129</v>
      </c>
      <c r="AB111" s="52"/>
      <c r="AC111" s="57"/>
      <c r="AD111" s="57"/>
      <c r="AE111" s="40"/>
      <c r="AF111" s="62"/>
      <c r="AG111" s="59"/>
      <c r="AH111" s="59"/>
    </row>
    <row r="112" spans="1:34" s="64" customFormat="1" ht="72">
      <c r="A112" s="43" t="str">
        <f>'READ ME FIRST'!$D$12</f>
        <v>PGE</v>
      </c>
      <c r="B112" s="44">
        <f>'READ ME FIRST'!$D$15</f>
        <v>44317</v>
      </c>
      <c r="C112" s="47" t="s">
        <v>144</v>
      </c>
      <c r="D112" s="46" t="str">
        <f>IF(Table2[[#This Row],[WMPInitiativeCategory]]="", "",INDEX('Initiative mapping-DO NOT EDIT'!$I$3:$I$13, MATCH(Table2[[#This Row],[WMPInitiativeCategory]],'Initiative mapping-DO NOT EDIT'!$H$3:$H$13,0)))</f>
        <v>7.3.2.</v>
      </c>
      <c r="E112" s="47" t="s">
        <v>525</v>
      </c>
      <c r="F112" s="47"/>
      <c r="G112" s="43">
        <f>IF(Table2[[#This Row],[WMPInitiativeActivity]]="","x",IF(Table2[[#This Row],[WMPInitiativeActivity]]="other", Table2[[#This Row],[ActivityNameifOther]], INDEX('Initiative mapping-DO NOT EDIT'!$C$3:$C$92,MATCH(Table2[[#This Row],[WMPInitiativeActivity]],'Initiative mapping-DO NOT EDIT'!$D$3:$D$92,0))))</f>
        <v>5</v>
      </c>
      <c r="H112" s="47" t="s">
        <v>526</v>
      </c>
      <c r="I112" s="49"/>
      <c r="J11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Forecasting_Personnel monitoring areas of electric lines and equipment in elevated fire risk conditions  __2021</v>
      </c>
      <c r="K112" s="51">
        <v>458</v>
      </c>
      <c r="L112" s="52"/>
      <c r="M112" s="53"/>
      <c r="N112" s="53"/>
      <c r="O112" s="54"/>
      <c r="P112" s="54"/>
      <c r="Q112" s="54"/>
      <c r="R112" s="53"/>
      <c r="S112" s="54"/>
      <c r="T112" s="54"/>
      <c r="U112" s="54"/>
      <c r="V112" s="45" t="s">
        <v>527</v>
      </c>
      <c r="W112" s="52" t="s">
        <v>528</v>
      </c>
      <c r="X112" s="52"/>
      <c r="Y112" s="52"/>
      <c r="Z112" s="52"/>
      <c r="AA112" s="55" t="s">
        <v>129</v>
      </c>
      <c r="AB112" s="52"/>
      <c r="AC112" s="57"/>
      <c r="AD112" s="57"/>
      <c r="AE112" s="40"/>
      <c r="AF112" s="62"/>
      <c r="AG112" s="59"/>
      <c r="AH112" s="59"/>
    </row>
    <row r="113" spans="1:34" s="64" customFormat="1" ht="60">
      <c r="A113" s="43" t="str">
        <f>'READ ME FIRST'!$D$12</f>
        <v>PGE</v>
      </c>
      <c r="B113" s="44">
        <f>'READ ME FIRST'!$D$15</f>
        <v>44317</v>
      </c>
      <c r="C113" s="47" t="s">
        <v>144</v>
      </c>
      <c r="D113" s="46" t="str">
        <f>IF(Table2[[#This Row],[WMPInitiativeCategory]]="", "",INDEX('Initiative mapping-DO NOT EDIT'!$I$3:$I$13, MATCH(Table2[[#This Row],[WMPInitiativeCategory]],'Initiative mapping-DO NOT EDIT'!$H$3:$H$13,0)))</f>
        <v>7.3.2.</v>
      </c>
      <c r="E113" s="47" t="s">
        <v>529</v>
      </c>
      <c r="F113" s="47"/>
      <c r="G113" s="43">
        <f>IF(Table2[[#This Row],[WMPInitiativeActivity]]="","x",IF(Table2[[#This Row],[WMPInitiativeActivity]]="other", Table2[[#This Row],[ActivityNameifOther]], INDEX('Initiative mapping-DO NOT EDIT'!$C$3:$C$92,MATCH(Table2[[#This Row],[WMPInitiativeActivity]],'Initiative mapping-DO NOT EDIT'!$D$3:$D$92,0))))</f>
        <v>6</v>
      </c>
      <c r="H113" s="47" t="s">
        <v>530</v>
      </c>
      <c r="I113" s="49"/>
      <c r="J11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Forecasting_Weather forecasting and estimating impacts on electric lines and equipment  __2021</v>
      </c>
      <c r="K113" s="51">
        <v>461</v>
      </c>
      <c r="L113" s="52"/>
      <c r="M113" s="53"/>
      <c r="N113" s="53"/>
      <c r="O113" s="54"/>
      <c r="P113" s="54"/>
      <c r="Q113" s="54"/>
      <c r="R113" s="53"/>
      <c r="S113" s="54"/>
      <c r="T113" s="54"/>
      <c r="U113" s="54"/>
      <c r="V113" s="45" t="s">
        <v>531</v>
      </c>
      <c r="W113" s="63" t="s">
        <v>532</v>
      </c>
      <c r="X113" s="52"/>
      <c r="Y113" s="52"/>
      <c r="Z113" s="52"/>
      <c r="AA113" s="55" t="s">
        <v>129</v>
      </c>
      <c r="AB113" s="52"/>
      <c r="AC113" s="57"/>
      <c r="AD113" s="57"/>
      <c r="AE113" s="40"/>
      <c r="AF113" s="62"/>
      <c r="AG113" s="59"/>
      <c r="AH113" s="59"/>
    </row>
    <row r="114" spans="1:34" s="64" customFormat="1" ht="96">
      <c r="A114" s="43" t="str">
        <f>'READ ME FIRST'!$D$12</f>
        <v>PGE</v>
      </c>
      <c r="B114" s="44">
        <f>'READ ME FIRST'!$D$15</f>
        <v>44317</v>
      </c>
      <c r="C114" s="47" t="s">
        <v>144</v>
      </c>
      <c r="D114" s="46" t="str">
        <f>IF(Table2[[#This Row],[WMPInitiativeCategory]]="", "",INDEX('Initiative mapping-DO NOT EDIT'!$I$3:$I$13, MATCH(Table2[[#This Row],[WMPInitiativeCategory]],'Initiative mapping-DO NOT EDIT'!$H$3:$H$13,0)))</f>
        <v>7.3.2.</v>
      </c>
      <c r="E114" s="47" t="s">
        <v>173</v>
      </c>
      <c r="F114" s="47" t="s">
        <v>533</v>
      </c>
      <c r="G114" s="75" t="str">
        <f>IF(Table2[[#This Row],[WMPInitiativeActivity]]="","x",IF(Table2[[#This Row],[WMPInitiativeActivity]]="other", Table2[[#This Row],[ActivityNameifOther]], INDEX('Initiative mapping-DO NOT EDIT'!$C$3:$C$92,MATCH(Table2[[#This Row],[WMPInitiativeActivity]],'Initiative mapping-DO NOT EDIT'!$D$3:$D$92,0))))</f>
        <v>B.14 - Wildfire Safety Operations Center (WSOC) - Procedure Update</v>
      </c>
      <c r="H114" s="47" t="s">
        <v>533</v>
      </c>
      <c r="I114" s="49"/>
      <c r="J11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Forecasting_B.14 - Wildfire Safety Operations Center (WSOC) - Procedure Update__2021</v>
      </c>
      <c r="K114" s="51">
        <v>465</v>
      </c>
      <c r="L114" s="52"/>
      <c r="M114" s="53"/>
      <c r="N114" s="53"/>
      <c r="O114" s="54"/>
      <c r="P114" s="54"/>
      <c r="Q114" s="54"/>
      <c r="R114" s="53"/>
      <c r="S114" s="54"/>
      <c r="T114" s="54"/>
      <c r="U114" s="54"/>
      <c r="V114" s="45" t="s">
        <v>534</v>
      </c>
      <c r="W114" s="52" t="s">
        <v>535</v>
      </c>
      <c r="X114" s="52"/>
      <c r="Y114" s="52"/>
      <c r="Z114" s="52"/>
      <c r="AA114" s="55" t="s">
        <v>129</v>
      </c>
      <c r="AB114" s="52"/>
      <c r="AC114" s="57"/>
      <c r="AD114" s="57"/>
      <c r="AE114" s="40"/>
      <c r="AF114" s="62"/>
      <c r="AG114" s="59"/>
      <c r="AH114" s="59"/>
    </row>
    <row r="115" spans="1:34" s="64" customFormat="1" ht="48">
      <c r="A115" s="43" t="str">
        <f>'READ ME FIRST'!$D$12</f>
        <v>PGE</v>
      </c>
      <c r="B115" s="44">
        <f>'READ ME FIRST'!$D$15</f>
        <v>44317</v>
      </c>
      <c r="C115" s="47" t="s">
        <v>144</v>
      </c>
      <c r="D115" s="46" t="str">
        <f>IF(Table2[[#This Row],[WMPInitiativeCategory]]="", "",INDEX('Initiative mapping-DO NOT EDIT'!$I$3:$I$13, MATCH(Table2[[#This Row],[WMPInitiativeCategory]],'Initiative mapping-DO NOT EDIT'!$H$3:$H$13,0)))</f>
        <v>7.3.2.</v>
      </c>
      <c r="E115" s="47" t="s">
        <v>173</v>
      </c>
      <c r="F115" s="47" t="s">
        <v>536</v>
      </c>
      <c r="G115" s="50" t="str">
        <f>IF(Table2[[#This Row],[WMPInitiativeActivity]]="","x",IF(Table2[[#This Row],[WMPInitiativeActivity]]="other", Table2[[#This Row],[ActivityNameifOther]], INDEX('Initiative mapping-DO NOT EDIT'!$C$3:$C$92,MATCH(Table2[[#This Row],[WMPInitiativeActivity]],'Initiative mapping-DO NOT EDIT'!$D$3:$D$92,0))))</f>
        <v>B.15 - Wildfire Safety Operations Center (WSOC) - Expand Active Incidents Visibility</v>
      </c>
      <c r="H115" s="47" t="s">
        <v>536</v>
      </c>
      <c r="I115" s="49"/>
      <c r="J11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Forecasting_B.15 - Wildfire Safety Operations Center (WSOC) - Expand Active Incidents Visibility__2021</v>
      </c>
      <c r="K115" s="51">
        <v>465</v>
      </c>
      <c r="L115" s="52"/>
      <c r="M115" s="53"/>
      <c r="N115" s="53"/>
      <c r="O115" s="54"/>
      <c r="P115" s="54"/>
      <c r="Q115" s="54"/>
      <c r="R115" s="53"/>
      <c r="S115" s="54"/>
      <c r="T115" s="54"/>
      <c r="U115" s="54"/>
      <c r="V115" s="45" t="s">
        <v>537</v>
      </c>
      <c r="W115" s="52" t="s">
        <v>538</v>
      </c>
      <c r="X115" s="61"/>
      <c r="Y115" s="61"/>
      <c r="Z115" s="52"/>
      <c r="AA115" s="55" t="s">
        <v>129</v>
      </c>
      <c r="AB115" s="52"/>
      <c r="AC115" s="57"/>
      <c r="AD115" s="57"/>
      <c r="AE115" s="40"/>
      <c r="AF115" s="62"/>
      <c r="AG115" s="59"/>
      <c r="AH115" s="59"/>
    </row>
    <row r="116" spans="1:34" s="64" customFormat="1" ht="72">
      <c r="A116" s="43" t="str">
        <f>'READ ME FIRST'!$D$12</f>
        <v>PGE</v>
      </c>
      <c r="B116" s="44">
        <f>'READ ME FIRST'!$D$15</f>
        <v>44317</v>
      </c>
      <c r="C116" s="47" t="s">
        <v>184</v>
      </c>
      <c r="D116" s="46" t="str">
        <f>IF(Table2[[#This Row],[WMPInitiativeCategory]]="", "",INDEX('Initiative mapping-DO NOT EDIT'!$I$3:$I$13, MATCH(Table2[[#This Row],[WMPInitiativeCategory]],'Initiative mapping-DO NOT EDIT'!$H$3:$H$13,0)))</f>
        <v>7.3.3.</v>
      </c>
      <c r="E116" s="47" t="s">
        <v>196</v>
      </c>
      <c r="F116" s="47"/>
      <c r="G116" s="43">
        <f>IF(Table2[[#This Row],[WMPInitiativeActivity]]="","x",IF(Table2[[#This Row],[WMPInitiativeActivity]]="other", Table2[[#This Row],[ActivityNameifOther]], INDEX('Initiative mapping-DO NOT EDIT'!$C$3:$C$92,MATCH(Table2[[#This Row],[WMPInitiativeActivity]],'Initiative mapping-DO NOT EDIT'!$D$3:$D$92,0))))</f>
        <v>11</v>
      </c>
      <c r="H116" s="47" t="s">
        <v>539</v>
      </c>
      <c r="I116" s="49"/>
      <c r="J11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16" s="51">
        <v>507</v>
      </c>
      <c r="L116" s="52" t="s">
        <v>540</v>
      </c>
      <c r="M116" s="53">
        <v>8</v>
      </c>
      <c r="N116" s="53">
        <v>0</v>
      </c>
      <c r="O116" s="54"/>
      <c r="P116" s="54"/>
      <c r="Q116" s="54"/>
      <c r="R116" s="53">
        <v>0</v>
      </c>
      <c r="S116" s="54"/>
      <c r="T116" s="54"/>
      <c r="U116" s="54"/>
      <c r="V116" s="45" t="s">
        <v>541</v>
      </c>
      <c r="W116" s="52" t="s">
        <v>542</v>
      </c>
      <c r="X116" s="52"/>
      <c r="Y116" s="52"/>
      <c r="Z116" s="52"/>
      <c r="AA116" s="55" t="s">
        <v>129</v>
      </c>
      <c r="AB116" s="52"/>
      <c r="AC116" s="57"/>
      <c r="AD116" s="57"/>
      <c r="AE116" s="40"/>
      <c r="AF116" s="62"/>
      <c r="AG116" s="59"/>
      <c r="AH116" s="59"/>
    </row>
    <row r="117" spans="1:34" s="64" customFormat="1" ht="60">
      <c r="A117" s="43" t="str">
        <f>'READ ME FIRST'!$D$12</f>
        <v>PGE</v>
      </c>
      <c r="B117" s="44">
        <f>'READ ME FIRST'!$D$15</f>
        <v>44317</v>
      </c>
      <c r="C117" s="47" t="s">
        <v>184</v>
      </c>
      <c r="D117" s="46" t="str">
        <f>IF(Table2[[#This Row],[WMPInitiativeCategory]]="", "",INDEX('Initiative mapping-DO NOT EDIT'!$I$3:$I$13, MATCH(Table2[[#This Row],[WMPInitiativeCategory]],'Initiative mapping-DO NOT EDIT'!$H$3:$H$13,0)))</f>
        <v>7.3.3.</v>
      </c>
      <c r="E117" s="47" t="s">
        <v>196</v>
      </c>
      <c r="F117" s="47"/>
      <c r="G117" s="43">
        <f>IF(Table2[[#This Row],[WMPInitiativeActivity]]="","x",IF(Table2[[#This Row],[WMPInitiativeActivity]]="other", Table2[[#This Row],[ActivityNameifOther]], INDEX('Initiative mapping-DO NOT EDIT'!$C$3:$C$92,MATCH(Table2[[#This Row],[WMPInitiativeActivity]],'Initiative mapping-DO NOT EDIT'!$D$3:$D$92,0))))</f>
        <v>11</v>
      </c>
      <c r="H117" s="47" t="s">
        <v>543</v>
      </c>
      <c r="I117" s="49"/>
      <c r="J11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17" s="51">
        <v>523</v>
      </c>
      <c r="L117" s="52" t="s">
        <v>544</v>
      </c>
      <c r="M117" s="53">
        <v>18</v>
      </c>
      <c r="N117" s="53">
        <v>4</v>
      </c>
      <c r="O117" s="54"/>
      <c r="P117" s="54"/>
      <c r="Q117" s="54"/>
      <c r="R117" s="53">
        <v>8</v>
      </c>
      <c r="S117" s="54"/>
      <c r="T117" s="54"/>
      <c r="U117" s="54"/>
      <c r="V117" s="45" t="s">
        <v>545</v>
      </c>
      <c r="W117" s="52" t="s">
        <v>546</v>
      </c>
      <c r="X117" s="52"/>
      <c r="Y117" s="52"/>
      <c r="Z117" s="52"/>
      <c r="AA117" s="55" t="s">
        <v>129</v>
      </c>
      <c r="AB117" s="52"/>
      <c r="AC117" s="57"/>
      <c r="AD117" s="57"/>
      <c r="AE117" s="40"/>
      <c r="AF117" s="62"/>
      <c r="AG117" s="59"/>
      <c r="AH117" s="59"/>
    </row>
    <row r="118" spans="1:34" s="64" customFormat="1" ht="36">
      <c r="A118" s="43" t="str">
        <f>'READ ME FIRST'!$D$12</f>
        <v>PGE</v>
      </c>
      <c r="B118" s="44">
        <f>'READ ME FIRST'!$D$15</f>
        <v>44317</v>
      </c>
      <c r="C118" s="47" t="s">
        <v>137</v>
      </c>
      <c r="D118" s="46" t="str">
        <f>IF(Table2[[#This Row],[WMPInitiativeCategory]]="", "",INDEX('Initiative mapping-DO NOT EDIT'!$I$3:$I$13, MATCH(Table2[[#This Row],[WMPInitiativeCategory]],'Initiative mapping-DO NOT EDIT'!$H$3:$H$13,0)))</f>
        <v>7.3.10.</v>
      </c>
      <c r="E118" s="47" t="s">
        <v>547</v>
      </c>
      <c r="F118" s="47"/>
      <c r="G118" s="43">
        <f>IF(Table2[[#This Row],[WMPInitiativeActivity]]="","x",IF(Table2[[#This Row],[WMPInitiativeActivity]]="other", Table2[[#This Row],[ActivityNameifOther]], INDEX('Initiative mapping-DO NOT EDIT'!$C$3:$C$92,MATCH(Table2[[#This Row],[WMPInitiativeActivity]],'Initiative mapping-DO NOT EDIT'!$D$3:$D$92,0))))</f>
        <v>2</v>
      </c>
      <c r="H118" s="47" t="s">
        <v>547</v>
      </c>
      <c r="I118" s="49"/>
      <c r="J11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and best practice sharing with agencies outside CA __2021</v>
      </c>
      <c r="K118" s="51">
        <v>832</v>
      </c>
      <c r="L118" s="52"/>
      <c r="M118" s="53"/>
      <c r="N118" s="53"/>
      <c r="O118" s="54"/>
      <c r="P118" s="54"/>
      <c r="Q118" s="54"/>
      <c r="R118" s="53"/>
      <c r="S118" s="54"/>
      <c r="T118" s="54"/>
      <c r="U118" s="54"/>
      <c r="V118" s="45" t="s">
        <v>548</v>
      </c>
      <c r="W118" s="52" t="s">
        <v>549</v>
      </c>
      <c r="X118" s="61"/>
      <c r="Y118" s="61"/>
      <c r="Z118" s="52"/>
      <c r="AA118" s="55" t="s">
        <v>129</v>
      </c>
      <c r="AB118" s="52"/>
      <c r="AC118" s="57"/>
      <c r="AD118" s="57"/>
      <c r="AE118" s="40"/>
      <c r="AF118" s="62"/>
      <c r="AG118" s="59"/>
      <c r="AH118" s="59"/>
    </row>
    <row r="119" spans="1:34" s="64" customFormat="1" ht="84">
      <c r="A119" s="43" t="str">
        <f>'READ ME FIRST'!$D$12</f>
        <v>PGE</v>
      </c>
      <c r="B119" s="44">
        <f>'READ ME FIRST'!$D$15</f>
        <v>44317</v>
      </c>
      <c r="C119" s="47" t="s">
        <v>184</v>
      </c>
      <c r="D119" s="46" t="str">
        <f>IF(Table2[[#This Row],[WMPInitiativeCategory]]="", "",INDEX('Initiative mapping-DO NOT EDIT'!$I$3:$I$13, MATCH(Table2[[#This Row],[WMPInitiativeCategory]],'Initiative mapping-DO NOT EDIT'!$H$3:$H$13,0)))</f>
        <v>7.3.3.</v>
      </c>
      <c r="E119" s="47" t="s">
        <v>550</v>
      </c>
      <c r="F119" s="47"/>
      <c r="G119" s="43">
        <f>IF(Table2[[#This Row],[WMPInitiativeActivity]]="","x",IF(Table2[[#This Row],[WMPInitiativeActivity]]="other", Table2[[#This Row],[ActivityNameifOther]], INDEX('Initiative mapping-DO NOT EDIT'!$C$3:$C$92,MATCH(Table2[[#This Row],[WMPInitiativeActivity]],'Initiative mapping-DO NOT EDIT'!$D$3:$D$92,0))))</f>
        <v>17</v>
      </c>
      <c r="H119" s="47" t="s">
        <v>551</v>
      </c>
      <c r="I119" s="49"/>
      <c r="J11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19" s="51">
        <v>548</v>
      </c>
      <c r="L119" s="52" t="s">
        <v>552</v>
      </c>
      <c r="M119" s="53">
        <v>180</v>
      </c>
      <c r="N119" s="53">
        <v>20</v>
      </c>
      <c r="O119" s="54"/>
      <c r="P119" s="54"/>
      <c r="Q119" s="54"/>
      <c r="R119" s="53">
        <v>25.5</v>
      </c>
      <c r="S119" s="54"/>
      <c r="T119" s="54"/>
      <c r="U119" s="54"/>
      <c r="V119" s="45" t="s">
        <v>553</v>
      </c>
      <c r="W119" s="52" t="s">
        <v>554</v>
      </c>
      <c r="X119" s="52"/>
      <c r="Y119" s="52"/>
      <c r="Z119" s="52"/>
      <c r="AA119" s="55" t="s">
        <v>129</v>
      </c>
      <c r="AB119" s="52"/>
      <c r="AC119" s="57"/>
      <c r="AD119" s="57"/>
      <c r="AE119" s="40"/>
      <c r="AF119" s="62"/>
      <c r="AG119" s="59"/>
      <c r="AH119" s="59"/>
    </row>
    <row r="120" spans="1:34" s="64" customFormat="1" ht="48">
      <c r="A120" s="43" t="str">
        <f>'READ ME FIRST'!$D$12</f>
        <v>PGE</v>
      </c>
      <c r="B120" s="44">
        <f>'READ ME FIRST'!$D$15</f>
        <v>44317</v>
      </c>
      <c r="C120" s="47" t="s">
        <v>184</v>
      </c>
      <c r="D120" s="46" t="str">
        <f>IF(Table2[[#This Row],[WMPInitiativeCategory]]="", "",INDEX('Initiative mapping-DO NOT EDIT'!$I$3:$I$13, MATCH(Table2[[#This Row],[WMPInitiativeCategory]],'Initiative mapping-DO NOT EDIT'!$H$3:$H$13,0)))</f>
        <v>7.3.3.</v>
      </c>
      <c r="E120" s="47" t="s">
        <v>550</v>
      </c>
      <c r="F120" s="47"/>
      <c r="G120" s="43">
        <f>IF(Table2[[#This Row],[WMPInitiativeActivity]]="","x",IF(Table2[[#This Row],[WMPInitiativeActivity]]="other", Table2[[#This Row],[ActivityNameifOther]], INDEX('Initiative mapping-DO NOT EDIT'!$C$3:$C$92,MATCH(Table2[[#This Row],[WMPInitiativeActivity]],'Initiative mapping-DO NOT EDIT'!$D$3:$D$92,0))))</f>
        <v>17</v>
      </c>
      <c r="H120" s="47" t="s">
        <v>555</v>
      </c>
      <c r="I120" s="49"/>
      <c r="J12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0" s="51">
        <v>564</v>
      </c>
      <c r="L120" s="52" t="s">
        <v>556</v>
      </c>
      <c r="M120" s="53">
        <v>92</v>
      </c>
      <c r="N120" s="53">
        <v>40.5</v>
      </c>
      <c r="O120" s="54"/>
      <c r="P120" s="54"/>
      <c r="Q120" s="54"/>
      <c r="R120" s="53">
        <v>57</v>
      </c>
      <c r="S120" s="54"/>
      <c r="T120" s="54"/>
      <c r="U120" s="54"/>
      <c r="V120" s="45" t="s">
        <v>557</v>
      </c>
      <c r="W120" s="52" t="s">
        <v>558</v>
      </c>
      <c r="X120" s="52"/>
      <c r="Y120" s="52"/>
      <c r="Z120" s="52"/>
      <c r="AA120" s="55" t="s">
        <v>129</v>
      </c>
      <c r="AB120" s="52"/>
      <c r="AC120" s="57"/>
      <c r="AD120" s="57"/>
      <c r="AE120" s="40"/>
      <c r="AF120" s="62"/>
      <c r="AG120" s="59"/>
      <c r="AH120" s="59"/>
    </row>
    <row r="121" spans="1:34" s="64" customFormat="1" ht="48">
      <c r="A121" s="43" t="str">
        <f>'READ ME FIRST'!$D$12</f>
        <v>PGE</v>
      </c>
      <c r="B121" s="44">
        <f>'READ ME FIRST'!$D$15</f>
        <v>44317</v>
      </c>
      <c r="C121" s="47" t="s">
        <v>184</v>
      </c>
      <c r="D121" s="46" t="str">
        <f>IF(Table2[[#This Row],[WMPInitiativeCategory]]="", "",INDEX('Initiative mapping-DO NOT EDIT'!$I$3:$I$13, MATCH(Table2[[#This Row],[WMPInitiativeCategory]],'Initiative mapping-DO NOT EDIT'!$H$3:$H$13,0)))</f>
        <v>7.3.3.</v>
      </c>
      <c r="E121" s="47" t="s">
        <v>550</v>
      </c>
      <c r="F121" s="47"/>
      <c r="G121" s="43">
        <f>IF(Table2[[#This Row],[WMPInitiativeActivity]]="","x",IF(Table2[[#This Row],[WMPInitiativeActivity]]="other", Table2[[#This Row],[ActivityNameifOther]], INDEX('Initiative mapping-DO NOT EDIT'!$C$3:$C$92,MATCH(Table2[[#This Row],[WMPInitiativeActivity]],'Initiative mapping-DO NOT EDIT'!$D$3:$D$92,0))))</f>
        <v>17</v>
      </c>
      <c r="H121" s="47" t="s">
        <v>559</v>
      </c>
      <c r="I121" s="49"/>
      <c r="J12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1" s="51">
        <v>569</v>
      </c>
      <c r="L121" s="52" t="s">
        <v>560</v>
      </c>
      <c r="M121" s="53">
        <v>15000</v>
      </c>
      <c r="N121" s="53">
        <v>118</v>
      </c>
      <c r="O121" s="54"/>
      <c r="P121" s="54"/>
      <c r="Q121" s="54"/>
      <c r="R121" s="53">
        <v>644</v>
      </c>
      <c r="S121" s="54"/>
      <c r="T121" s="54"/>
      <c r="U121" s="83"/>
      <c r="V121" s="45" t="s">
        <v>561</v>
      </c>
      <c r="W121" s="52" t="s">
        <v>562</v>
      </c>
      <c r="X121" s="52"/>
      <c r="Y121" s="52"/>
      <c r="Z121" s="52"/>
      <c r="AA121" s="55" t="s">
        <v>129</v>
      </c>
      <c r="AB121" s="52"/>
      <c r="AC121" s="57"/>
      <c r="AD121" s="57"/>
      <c r="AE121" s="40"/>
      <c r="AF121" s="62"/>
      <c r="AG121" s="59"/>
      <c r="AH121" s="59"/>
    </row>
    <row r="122" spans="1:34" s="64" customFormat="1" ht="48">
      <c r="A122" s="43" t="str">
        <f>'READ ME FIRST'!$D$12</f>
        <v>PGE</v>
      </c>
      <c r="B122" s="44">
        <f>'READ ME FIRST'!$D$15</f>
        <v>44317</v>
      </c>
      <c r="C122" s="47" t="s">
        <v>184</v>
      </c>
      <c r="D122" s="46" t="str">
        <f>IF(Table2[[#This Row],[WMPInitiativeCategory]]="", "",INDEX('Initiative mapping-DO NOT EDIT'!$I$3:$I$13, MATCH(Table2[[#This Row],[WMPInitiativeCategory]],'Initiative mapping-DO NOT EDIT'!$H$3:$H$13,0)))</f>
        <v>7.3.3.</v>
      </c>
      <c r="E122" s="47" t="s">
        <v>550</v>
      </c>
      <c r="F122" s="47"/>
      <c r="G122" s="43">
        <f>IF(Table2[[#This Row],[WMPInitiativeActivity]]="","x",IF(Table2[[#This Row],[WMPInitiativeActivity]]="other", Table2[[#This Row],[ActivityNameifOther]], INDEX('Initiative mapping-DO NOT EDIT'!$C$3:$C$92,MATCH(Table2[[#This Row],[WMPInitiativeActivity]],'Initiative mapping-DO NOT EDIT'!$D$3:$D$92,0))))</f>
        <v>17</v>
      </c>
      <c r="H122" s="47" t="s">
        <v>563</v>
      </c>
      <c r="I122" s="49"/>
      <c r="J12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2" s="51">
        <v>571</v>
      </c>
      <c r="L122" s="52"/>
      <c r="M122" s="53"/>
      <c r="N122" s="53"/>
      <c r="O122" s="54"/>
      <c r="P122" s="54"/>
      <c r="Q122" s="54"/>
      <c r="R122" s="53"/>
      <c r="S122" s="54"/>
      <c r="T122" s="54"/>
      <c r="U122" s="54"/>
      <c r="V122" s="45" t="s">
        <v>564</v>
      </c>
      <c r="W122" s="52" t="s">
        <v>565</v>
      </c>
      <c r="X122" s="52"/>
      <c r="Y122" s="52"/>
      <c r="Z122" s="52"/>
      <c r="AA122" s="55" t="s">
        <v>129</v>
      </c>
      <c r="AB122" s="52"/>
      <c r="AC122" s="57"/>
      <c r="AD122" s="57"/>
      <c r="AE122" s="40"/>
      <c r="AF122" s="62"/>
      <c r="AG122" s="59"/>
      <c r="AH122" s="59"/>
    </row>
    <row r="123" spans="1:34" s="64" customFormat="1" ht="132">
      <c r="A123" s="43" t="str">
        <f>'READ ME FIRST'!$D$12</f>
        <v>PGE</v>
      </c>
      <c r="B123" s="44">
        <f>'READ ME FIRST'!$D$15</f>
        <v>44317</v>
      </c>
      <c r="C123" s="47" t="s">
        <v>184</v>
      </c>
      <c r="D123" s="46" t="str">
        <f>IF(Table2[[#This Row],[WMPInitiativeCategory]]="", "",INDEX('Initiative mapping-DO NOT EDIT'!$I$3:$I$13, MATCH(Table2[[#This Row],[WMPInitiativeCategory]],'Initiative mapping-DO NOT EDIT'!$H$3:$H$13,0)))</f>
        <v>7.3.3.</v>
      </c>
      <c r="E123" s="47" t="s">
        <v>196</v>
      </c>
      <c r="F123" s="47"/>
      <c r="G123" s="43">
        <f>IF(Table2[[#This Row],[WMPInitiativeActivity]]="","x",IF(Table2[[#This Row],[WMPInitiativeActivity]]="other", Table2[[#This Row],[ActivityNameifOther]], INDEX('Initiative mapping-DO NOT EDIT'!$C$3:$C$92,MATCH(Table2[[#This Row],[WMPInitiativeActivity]],'Initiative mapping-DO NOT EDIT'!$D$3:$D$92,0))))</f>
        <v>11</v>
      </c>
      <c r="H123" s="47" t="s">
        <v>566</v>
      </c>
      <c r="I123" s="49"/>
      <c r="J12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23" s="51">
        <v>504</v>
      </c>
      <c r="L123" s="52"/>
      <c r="M123" s="53"/>
      <c r="N123" s="53"/>
      <c r="O123" s="54"/>
      <c r="P123" s="54"/>
      <c r="Q123" s="54"/>
      <c r="R123" s="53"/>
      <c r="S123" s="54"/>
      <c r="T123" s="54"/>
      <c r="U123" s="54"/>
      <c r="V123" s="45" t="s">
        <v>567</v>
      </c>
      <c r="W123" s="52" t="s">
        <v>568</v>
      </c>
      <c r="X123" s="52"/>
      <c r="Y123" s="52"/>
      <c r="Z123" s="52"/>
      <c r="AA123" s="55" t="s">
        <v>129</v>
      </c>
      <c r="AB123" s="52"/>
      <c r="AC123" s="57"/>
      <c r="AD123" s="57"/>
      <c r="AE123" s="40"/>
      <c r="AF123" s="62"/>
      <c r="AG123" s="59"/>
      <c r="AH123" s="59"/>
    </row>
    <row r="124" spans="1:34" s="64" customFormat="1" ht="48">
      <c r="A124" s="43" t="str">
        <f>'READ ME FIRST'!$D$12</f>
        <v>PGE</v>
      </c>
      <c r="B124" s="44">
        <f>'READ ME FIRST'!$D$15</f>
        <v>44317</v>
      </c>
      <c r="C124" s="47" t="s">
        <v>184</v>
      </c>
      <c r="D124" s="46" t="str">
        <f>IF(Table2[[#This Row],[WMPInitiativeCategory]]="", "",INDEX('Initiative mapping-DO NOT EDIT'!$I$3:$I$13, MATCH(Table2[[#This Row],[WMPInitiativeCategory]],'Initiative mapping-DO NOT EDIT'!$H$3:$H$13,0)))</f>
        <v>7.3.3.</v>
      </c>
      <c r="E124" s="47" t="s">
        <v>550</v>
      </c>
      <c r="F124" s="47"/>
      <c r="G124" s="43">
        <f>IF(Table2[[#This Row],[WMPInitiativeActivity]]="","x",IF(Table2[[#This Row],[WMPInitiativeActivity]]="other", Table2[[#This Row],[ActivityNameifOther]], INDEX('Initiative mapping-DO NOT EDIT'!$C$3:$C$92,MATCH(Table2[[#This Row],[WMPInitiativeActivity]],'Initiative mapping-DO NOT EDIT'!$D$3:$D$92,0))))</f>
        <v>17</v>
      </c>
      <c r="H124" s="47" t="s">
        <v>569</v>
      </c>
      <c r="I124" s="49"/>
      <c r="J12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4" s="51">
        <v>578</v>
      </c>
      <c r="L124" s="52" t="s">
        <v>570</v>
      </c>
      <c r="M124" s="53">
        <v>23</v>
      </c>
      <c r="N124" s="53">
        <v>3</v>
      </c>
      <c r="O124" s="54"/>
      <c r="P124" s="54"/>
      <c r="Q124" s="54"/>
      <c r="R124" s="53">
        <v>7.8</v>
      </c>
      <c r="S124" s="54"/>
      <c r="T124" s="54"/>
      <c r="U124" s="54"/>
      <c r="V124" s="45" t="s">
        <v>571</v>
      </c>
      <c r="W124" s="52" t="s">
        <v>572</v>
      </c>
      <c r="X124" s="52"/>
      <c r="Y124" s="52"/>
      <c r="Z124" s="52"/>
      <c r="AA124" s="55" t="s">
        <v>129</v>
      </c>
      <c r="AB124" s="52"/>
      <c r="AC124" s="57"/>
      <c r="AD124" s="57"/>
      <c r="AE124" s="40"/>
      <c r="AF124" s="62"/>
      <c r="AG124" s="59"/>
      <c r="AH124" s="59"/>
    </row>
    <row r="125" spans="1:34" s="64" customFormat="1" ht="72">
      <c r="A125" s="43" t="str">
        <f>'READ ME FIRST'!$D$12</f>
        <v>PGE</v>
      </c>
      <c r="B125" s="44">
        <f>'READ ME FIRST'!$D$15</f>
        <v>44317</v>
      </c>
      <c r="C125" s="47" t="s">
        <v>184</v>
      </c>
      <c r="D125" s="46" t="str">
        <f>IF(Table2[[#This Row],[WMPInitiativeCategory]]="", "",INDEX('Initiative mapping-DO NOT EDIT'!$I$3:$I$13, MATCH(Table2[[#This Row],[WMPInitiativeCategory]],'Initiative mapping-DO NOT EDIT'!$H$3:$H$13,0)))</f>
        <v>7.3.3.</v>
      </c>
      <c r="E125" s="47" t="s">
        <v>573</v>
      </c>
      <c r="F125" s="47"/>
      <c r="G125" s="43">
        <f>IF(Table2[[#This Row],[WMPInitiativeActivity]]="","x",IF(Table2[[#This Row],[WMPInitiativeActivity]]="other", Table2[[#This Row],[ActivityNameifOther]], INDEX('Initiative mapping-DO NOT EDIT'!$C$3:$C$92,MATCH(Table2[[#This Row],[WMPInitiativeActivity]],'Initiative mapping-DO NOT EDIT'!$D$3:$D$92,0))))</f>
        <v>7</v>
      </c>
      <c r="H125" s="47" t="s">
        <v>574</v>
      </c>
      <c r="I125" s="49"/>
      <c r="J12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Hardening_Expulsion fuse replacement  __2021</v>
      </c>
      <c r="K125" s="51">
        <v>486</v>
      </c>
      <c r="L125" s="52" t="s">
        <v>575</v>
      </c>
      <c r="M125" s="53">
        <v>1200</v>
      </c>
      <c r="N125" s="53">
        <v>0</v>
      </c>
      <c r="O125" s="54"/>
      <c r="P125" s="54"/>
      <c r="Q125" s="54"/>
      <c r="R125" s="53">
        <v>0</v>
      </c>
      <c r="S125" s="54"/>
      <c r="T125" s="54"/>
      <c r="U125" s="54"/>
      <c r="V125" s="45" t="s">
        <v>576</v>
      </c>
      <c r="W125" s="52" t="s">
        <v>577</v>
      </c>
      <c r="X125" s="52"/>
      <c r="Y125" s="52"/>
      <c r="Z125" s="52"/>
      <c r="AA125" s="55" t="s">
        <v>129</v>
      </c>
      <c r="AB125" s="52"/>
      <c r="AC125" s="57"/>
      <c r="AD125" s="57"/>
      <c r="AE125" s="40"/>
      <c r="AF125" s="62"/>
      <c r="AG125" s="59"/>
      <c r="AH125" s="59"/>
    </row>
    <row r="126" spans="1:34" s="64" customFormat="1" ht="72">
      <c r="A126" s="43" t="str">
        <f>'READ ME FIRST'!$D$12</f>
        <v>PGE</v>
      </c>
      <c r="B126" s="44">
        <f>'READ ME FIRST'!$D$15</f>
        <v>44317</v>
      </c>
      <c r="C126" s="47" t="s">
        <v>184</v>
      </c>
      <c r="D126" s="46" t="str">
        <f>IF(Table2[[#This Row],[WMPInitiativeCategory]]="", "",INDEX('Initiative mapping-DO NOT EDIT'!$I$3:$I$13, MATCH(Table2[[#This Row],[WMPInitiativeCategory]],'Initiative mapping-DO NOT EDIT'!$H$3:$H$13,0)))</f>
        <v>7.3.3.</v>
      </c>
      <c r="E126" s="47" t="s">
        <v>578</v>
      </c>
      <c r="F126" s="47"/>
      <c r="G126" s="43">
        <f>IF(Table2[[#This Row],[WMPInitiativeActivity]]="","x",IF(Table2[[#This Row],[WMPInitiativeActivity]]="other", Table2[[#This Row],[ActivityNameifOther]], INDEX('Initiative mapping-DO NOT EDIT'!$C$3:$C$92,MATCH(Table2[[#This Row],[WMPInitiativeActivity]],'Initiative mapping-DO NOT EDIT'!$D$3:$D$92,0))))</f>
        <v>8</v>
      </c>
      <c r="H126" s="47" t="s">
        <v>579</v>
      </c>
      <c r="I126" s="67" t="s">
        <v>186</v>
      </c>
      <c r="J12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_GhLogID_2021</v>
      </c>
      <c r="K126" s="51">
        <v>490</v>
      </c>
      <c r="L126" s="52" t="s">
        <v>580</v>
      </c>
      <c r="M126" s="53">
        <v>250</v>
      </c>
      <c r="N126" s="53">
        <v>30</v>
      </c>
      <c r="O126" s="54"/>
      <c r="P126" s="54"/>
      <c r="Q126" s="54"/>
      <c r="R126" s="53">
        <v>12</v>
      </c>
      <c r="S126" s="54"/>
      <c r="T126" s="54"/>
      <c r="U126" s="54"/>
      <c r="V126" s="45" t="s">
        <v>581</v>
      </c>
      <c r="W126" s="52" t="s">
        <v>582</v>
      </c>
      <c r="X126" s="52"/>
      <c r="Y126" s="52"/>
      <c r="Z126" s="52"/>
      <c r="AA126" s="55" t="s">
        <v>161</v>
      </c>
      <c r="AB126" s="52" t="s">
        <v>583</v>
      </c>
      <c r="AC126" s="57"/>
      <c r="AD126" s="57"/>
      <c r="AE126" s="40"/>
      <c r="AF126" s="62"/>
      <c r="AG126" s="59"/>
      <c r="AH126" s="59"/>
    </row>
    <row r="127" spans="1:34" s="64" customFormat="1" ht="48">
      <c r="A127" s="43" t="str">
        <f>'READ ME FIRST'!$D$12</f>
        <v>PGE</v>
      </c>
      <c r="B127" s="44">
        <f>'READ ME FIRST'!$D$15</f>
        <v>44317</v>
      </c>
      <c r="C127" s="47" t="s">
        <v>184</v>
      </c>
      <c r="D127" s="46" t="str">
        <f>IF(Table2[[#This Row],[WMPInitiativeCategory]]="", "",INDEX('Initiative mapping-DO NOT EDIT'!$I$3:$I$13, MATCH(Table2[[#This Row],[WMPInitiativeCategory]],'Initiative mapping-DO NOT EDIT'!$H$3:$H$13,0)))</f>
        <v>7.3.3.</v>
      </c>
      <c r="E127" s="47" t="s">
        <v>578</v>
      </c>
      <c r="F127" s="47"/>
      <c r="G127" s="43">
        <f>IF(Table2[[#This Row],[WMPInitiativeActivity]]="","x",IF(Table2[[#This Row],[WMPInitiativeActivity]]="other", Table2[[#This Row],[ActivityNameifOther]], INDEX('Initiative mapping-DO NOT EDIT'!$C$3:$C$92,MATCH(Table2[[#This Row],[WMPInitiativeActivity]],'Initiative mapping-DO NOT EDIT'!$D$3:$D$92,0))))</f>
        <v>8</v>
      </c>
      <c r="H127" s="47" t="s">
        <v>584</v>
      </c>
      <c r="I127" s="49"/>
      <c r="J12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127" s="51">
        <v>492</v>
      </c>
      <c r="L127" s="52" t="s">
        <v>585</v>
      </c>
      <c r="M127" s="53">
        <v>29</v>
      </c>
      <c r="N127" s="53">
        <v>10</v>
      </c>
      <c r="O127" s="54"/>
      <c r="P127" s="54"/>
      <c r="Q127" s="54"/>
      <c r="R127" s="53">
        <v>10</v>
      </c>
      <c r="S127" s="54"/>
      <c r="T127" s="54"/>
      <c r="U127" s="54"/>
      <c r="V127" s="45" t="s">
        <v>586</v>
      </c>
      <c r="W127" s="52" t="s">
        <v>587</v>
      </c>
      <c r="X127" s="52"/>
      <c r="Y127" s="52"/>
      <c r="Z127" s="84"/>
      <c r="AA127" s="55" t="s">
        <v>129</v>
      </c>
      <c r="AB127" s="52"/>
      <c r="AC127" s="57"/>
      <c r="AD127" s="57"/>
      <c r="AE127" s="40"/>
      <c r="AF127" s="62"/>
      <c r="AG127" s="59"/>
      <c r="AH127" s="59"/>
    </row>
    <row r="128" spans="1:34" s="64" customFormat="1" ht="108">
      <c r="A128" s="43" t="str">
        <f>'READ ME FIRST'!$D$12</f>
        <v>PGE</v>
      </c>
      <c r="B128" s="44">
        <f>'READ ME FIRST'!$D$15</f>
        <v>44317</v>
      </c>
      <c r="C128" s="47" t="s">
        <v>184</v>
      </c>
      <c r="D128" s="46" t="str">
        <f>IF(Table2[[#This Row],[WMPInitiativeCategory]]="", "",INDEX('Initiative mapping-DO NOT EDIT'!$I$3:$I$13, MATCH(Table2[[#This Row],[WMPInitiativeCategory]],'Initiative mapping-DO NOT EDIT'!$H$3:$H$13,0)))</f>
        <v>7.3.3.</v>
      </c>
      <c r="E128" s="47" t="s">
        <v>578</v>
      </c>
      <c r="F128" s="47"/>
      <c r="G128" s="43">
        <f>IF(Table2[[#This Row],[WMPInitiativeActivity]]="","x",IF(Table2[[#This Row],[WMPInitiativeActivity]]="other", Table2[[#This Row],[ActivityNameifOther]], INDEX('Initiative mapping-DO NOT EDIT'!$C$3:$C$92,MATCH(Table2[[#This Row],[WMPInitiativeActivity]],'Initiative mapping-DO NOT EDIT'!$D$3:$D$92,0))))</f>
        <v>8</v>
      </c>
      <c r="H128" s="47" t="s">
        <v>588</v>
      </c>
      <c r="I128" s="49"/>
      <c r="J12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128" s="51">
        <v>494</v>
      </c>
      <c r="L128" s="52"/>
      <c r="M128" s="53"/>
      <c r="N128" s="53"/>
      <c r="O128" s="54"/>
      <c r="P128" s="54"/>
      <c r="Q128" s="54"/>
      <c r="R128" s="53"/>
      <c r="S128" s="54"/>
      <c r="T128" s="54"/>
      <c r="U128" s="54"/>
      <c r="V128" s="45" t="s">
        <v>589</v>
      </c>
      <c r="W128" s="52" t="s">
        <v>590</v>
      </c>
      <c r="X128" s="52"/>
      <c r="Y128" s="52"/>
      <c r="Z128" s="84"/>
      <c r="AA128" s="55" t="s">
        <v>129</v>
      </c>
      <c r="AB128" s="52"/>
      <c r="AC128" s="57"/>
      <c r="AD128" s="57"/>
      <c r="AE128" s="40"/>
      <c r="AF128" s="62"/>
      <c r="AG128" s="59"/>
      <c r="AH128" s="59"/>
    </row>
    <row r="129" spans="1:34" s="64" customFormat="1" ht="132">
      <c r="A129" s="43" t="str">
        <f>'READ ME FIRST'!$D$12</f>
        <v>PGE</v>
      </c>
      <c r="B129" s="44">
        <f>'READ ME FIRST'!$D$15</f>
        <v>44317</v>
      </c>
      <c r="C129" s="47" t="s">
        <v>184</v>
      </c>
      <c r="D129" s="46" t="str">
        <f>IF(Table2[[#This Row],[WMPInitiativeCategory]]="", "",INDEX('Initiative mapping-DO NOT EDIT'!$I$3:$I$13, MATCH(Table2[[#This Row],[WMPInitiativeCategory]],'Initiative mapping-DO NOT EDIT'!$H$3:$H$13,0)))</f>
        <v>7.3.3.</v>
      </c>
      <c r="E129" s="47" t="s">
        <v>591</v>
      </c>
      <c r="F129" s="47"/>
      <c r="G129" s="43">
        <f>IF(Table2[[#This Row],[WMPInitiativeActivity]]="","x",IF(Table2[[#This Row],[WMPInitiativeActivity]]="other", Table2[[#This Row],[ActivityNameifOther]], INDEX('Initiative mapping-DO NOT EDIT'!$C$3:$C$92,MATCH(Table2[[#This Row],[WMPInitiativeActivity]],'Initiative mapping-DO NOT EDIT'!$D$3:$D$92,0))))</f>
        <v>9</v>
      </c>
      <c r="H129" s="47" t="s">
        <v>592</v>
      </c>
      <c r="I129" s="49"/>
      <c r="J12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129" s="51">
        <v>497</v>
      </c>
      <c r="L129" s="52" t="s">
        <v>593</v>
      </c>
      <c r="M129" s="53">
        <v>80</v>
      </c>
      <c r="N129" s="53">
        <v>38</v>
      </c>
      <c r="O129" s="54"/>
      <c r="P129" s="54"/>
      <c r="Q129" s="54"/>
      <c r="R129" s="53">
        <v>2</v>
      </c>
      <c r="S129" s="54"/>
      <c r="T129" s="54"/>
      <c r="U129" s="54"/>
      <c r="V129" s="45" t="s">
        <v>594</v>
      </c>
      <c r="W129" s="52" t="s">
        <v>595</v>
      </c>
      <c r="X129" s="52"/>
      <c r="Y129" s="52"/>
      <c r="Z129" s="52"/>
      <c r="AA129" s="55" t="s">
        <v>161</v>
      </c>
      <c r="AB129" s="52" t="s">
        <v>596</v>
      </c>
      <c r="AC129" s="57"/>
      <c r="AD129" s="57"/>
      <c r="AE129" s="40"/>
      <c r="AF129" s="62"/>
      <c r="AG129" s="59"/>
      <c r="AH129" s="59"/>
    </row>
    <row r="130" spans="1:34" s="64" customFormat="1" ht="36">
      <c r="A130" s="43" t="str">
        <f>'READ ME FIRST'!$D$12</f>
        <v>PGE</v>
      </c>
      <c r="B130" s="44">
        <f>'READ ME FIRST'!$D$15</f>
        <v>44317</v>
      </c>
      <c r="C130" s="47" t="s">
        <v>184</v>
      </c>
      <c r="D130" s="46" t="str">
        <f>IF(Table2[[#This Row],[WMPInitiativeCategory]]="", "",INDEX('Initiative mapping-DO NOT EDIT'!$I$3:$I$13, MATCH(Table2[[#This Row],[WMPInitiativeCategory]],'Initiative mapping-DO NOT EDIT'!$H$3:$H$13,0)))</f>
        <v>7.3.3.</v>
      </c>
      <c r="E130" s="47" t="s">
        <v>591</v>
      </c>
      <c r="F130" s="47"/>
      <c r="G130" s="43">
        <f>IF(Table2[[#This Row],[WMPInitiativeActivity]]="","x",IF(Table2[[#This Row],[WMPInitiativeActivity]]="other", Table2[[#This Row],[ActivityNameifOther]], INDEX('Initiative mapping-DO NOT EDIT'!$C$3:$C$92,MATCH(Table2[[#This Row],[WMPInitiativeActivity]],'Initiative mapping-DO NOT EDIT'!$D$3:$D$92,0))))</f>
        <v>9</v>
      </c>
      <c r="H130" s="47" t="s">
        <v>597</v>
      </c>
      <c r="I130" s="49"/>
      <c r="J13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130" s="51">
        <v>499</v>
      </c>
      <c r="L130" s="52" t="s">
        <v>598</v>
      </c>
      <c r="M130" s="53">
        <v>70</v>
      </c>
      <c r="N130" s="53">
        <v>0</v>
      </c>
      <c r="O130" s="54"/>
      <c r="P130" s="54"/>
      <c r="Q130" s="54"/>
      <c r="R130" s="53">
        <v>0</v>
      </c>
      <c r="S130" s="54"/>
      <c r="T130" s="54"/>
      <c r="U130" s="54"/>
      <c r="V130" s="45" t="s">
        <v>599</v>
      </c>
      <c r="W130" s="52" t="s">
        <v>600</v>
      </c>
      <c r="X130" s="52"/>
      <c r="Y130" s="52"/>
      <c r="Z130" s="52"/>
      <c r="AA130" s="55" t="s">
        <v>129</v>
      </c>
      <c r="AB130" s="52"/>
      <c r="AC130" s="57"/>
      <c r="AD130" s="57"/>
      <c r="AE130" s="40"/>
      <c r="AF130" s="62"/>
      <c r="AG130" s="59"/>
      <c r="AH130" s="59"/>
    </row>
    <row r="131" spans="1:34" s="64" customFormat="1" ht="144">
      <c r="A131" s="43" t="str">
        <f>'READ ME FIRST'!$D$12</f>
        <v>PGE</v>
      </c>
      <c r="B131" s="44">
        <f>'READ ME FIRST'!$D$15</f>
        <v>44317</v>
      </c>
      <c r="C131" s="47" t="s">
        <v>257</v>
      </c>
      <c r="D131" s="46" t="str">
        <f>IF(Table2[[#This Row],[WMPInitiativeCategory]]="", "",INDEX('Initiative mapping-DO NOT EDIT'!$I$3:$I$13, MATCH(Table2[[#This Row],[WMPInitiativeCategory]],'Initiative mapping-DO NOT EDIT'!$H$3:$H$13,0)))</f>
        <v>7.3.4.</v>
      </c>
      <c r="E131" s="47" t="s">
        <v>601</v>
      </c>
      <c r="F131" s="47"/>
      <c r="G131" s="43">
        <f>IF(Table2[[#This Row],[WMPInitiativeActivity]]="","x",IF(Table2[[#This Row],[WMPInitiativeActivity]]="other", Table2[[#This Row],[ActivityNameifOther]], INDEX('Initiative mapping-DO NOT EDIT'!$C$3:$C$92,MATCH(Table2[[#This Row],[WMPInitiativeActivity]],'Initiative mapping-DO NOT EDIT'!$D$3:$D$92,0))))</f>
        <v>1</v>
      </c>
      <c r="H131" s="47" t="s">
        <v>602</v>
      </c>
      <c r="I131" s="67" t="s">
        <v>266</v>
      </c>
      <c r="J13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distribution electric lines and equipment  _AiLogID_2021</v>
      </c>
      <c r="K131" s="51">
        <v>585</v>
      </c>
      <c r="L131" s="52" t="s">
        <v>603</v>
      </c>
      <c r="M131" s="53">
        <v>394936</v>
      </c>
      <c r="N131" s="53">
        <v>49266</v>
      </c>
      <c r="O131" s="54"/>
      <c r="P131" s="54"/>
      <c r="Q131" s="54"/>
      <c r="R131" s="53">
        <v>21351</v>
      </c>
      <c r="S131" s="54"/>
      <c r="T131" s="54"/>
      <c r="U131" s="54"/>
      <c r="V131" s="45" t="s">
        <v>604</v>
      </c>
      <c r="W131" s="52" t="s">
        <v>605</v>
      </c>
      <c r="X131" s="52"/>
      <c r="Y131" s="52"/>
      <c r="Z131" s="52"/>
      <c r="AA131" s="55" t="s">
        <v>161</v>
      </c>
      <c r="AB131" s="52" t="s">
        <v>606</v>
      </c>
      <c r="AC131" s="57"/>
      <c r="AD131" s="57"/>
      <c r="AE131" s="40"/>
      <c r="AF131" s="62"/>
      <c r="AG131" s="59"/>
      <c r="AH131" s="59"/>
    </row>
    <row r="132" spans="1:34" s="64" customFormat="1" ht="192">
      <c r="A132" s="43" t="str">
        <f>'READ ME FIRST'!$D$12</f>
        <v>PGE</v>
      </c>
      <c r="B132" s="44">
        <f>'READ ME FIRST'!$D$15</f>
        <v>44317</v>
      </c>
      <c r="C132" s="47" t="s">
        <v>257</v>
      </c>
      <c r="D132" s="46" t="str">
        <f>IF(Table2[[#This Row],[WMPInitiativeCategory]]="", "",INDEX('Initiative mapping-DO NOT EDIT'!$I$3:$I$13, MATCH(Table2[[#This Row],[WMPInitiativeCategory]],'Initiative mapping-DO NOT EDIT'!$H$3:$H$13,0)))</f>
        <v>7.3.4.</v>
      </c>
      <c r="E132" s="47" t="s">
        <v>607</v>
      </c>
      <c r="F132" s="47"/>
      <c r="G132" s="43">
        <f>IF(Table2[[#This Row],[WMPInitiativeActivity]]="","x",IF(Table2[[#This Row],[WMPInitiativeActivity]]="other", Table2[[#This Row],[ActivityNameifOther]], INDEX('Initiative mapping-DO NOT EDIT'!$C$3:$C$92,MATCH(Table2[[#This Row],[WMPInitiativeActivity]],'Initiative mapping-DO NOT EDIT'!$D$3:$D$92,0))))</f>
        <v>15</v>
      </c>
      <c r="H132" s="47" t="s">
        <v>608</v>
      </c>
      <c r="I132" s="67" t="s">
        <v>266</v>
      </c>
      <c r="J13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Inspections_Substation inspections  _AiLogID_2021</v>
      </c>
      <c r="K132" s="51">
        <v>621</v>
      </c>
      <c r="L132" s="52" t="s">
        <v>609</v>
      </c>
      <c r="M132" s="53">
        <v>141</v>
      </c>
      <c r="N132" s="53">
        <v>13</v>
      </c>
      <c r="O132" s="54"/>
      <c r="P132" s="54"/>
      <c r="Q132" s="54"/>
      <c r="R132" s="53">
        <v>0</v>
      </c>
      <c r="S132" s="54"/>
      <c r="T132" s="54"/>
      <c r="U132" s="54"/>
      <c r="V132" s="45" t="s">
        <v>610</v>
      </c>
      <c r="W132" s="52" t="s">
        <v>611</v>
      </c>
      <c r="X132" s="52"/>
      <c r="Y132" s="52"/>
      <c r="Z132" s="52"/>
      <c r="AA132" s="55" t="s">
        <v>161</v>
      </c>
      <c r="AB132" s="52" t="s">
        <v>612</v>
      </c>
      <c r="AC132" s="57"/>
      <c r="AD132" s="57"/>
      <c r="AE132" s="40"/>
      <c r="AF132" s="62"/>
      <c r="AG132" s="59"/>
      <c r="AH132" s="59"/>
    </row>
    <row r="133" spans="1:34" s="64" customFormat="1" ht="132">
      <c r="A133" s="43" t="str">
        <f>'READ ME FIRST'!$D$12</f>
        <v>PGE</v>
      </c>
      <c r="B133" s="44">
        <f>'READ ME FIRST'!$D$15</f>
        <v>44317</v>
      </c>
      <c r="C133" s="47" t="s">
        <v>257</v>
      </c>
      <c r="D133" s="46" t="str">
        <f>IF(Table2[[#This Row],[WMPInitiativeCategory]]="", "",INDEX('Initiative mapping-DO NOT EDIT'!$I$3:$I$13, MATCH(Table2[[#This Row],[WMPInitiativeCategory]],'Initiative mapping-DO NOT EDIT'!$H$3:$H$13,0)))</f>
        <v>7.3.4.</v>
      </c>
      <c r="E133" s="47" t="s">
        <v>613</v>
      </c>
      <c r="F133" s="47"/>
      <c r="G133" s="43">
        <f>IF(Table2[[#This Row],[WMPInitiativeActivity]]="","x",IF(Table2[[#This Row],[WMPInitiativeActivity]]="other", Table2[[#This Row],[ActivityNameifOther]], INDEX('Initiative mapping-DO NOT EDIT'!$C$3:$C$92,MATCH(Table2[[#This Row],[WMPInitiativeActivity]],'Initiative mapping-DO NOT EDIT'!$D$3:$D$92,0))))</f>
        <v>2</v>
      </c>
      <c r="H133" s="47" t="s">
        <v>614</v>
      </c>
      <c r="I133" s="67" t="s">
        <v>266</v>
      </c>
      <c r="J13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transmission electric lines and equipment  _AiLogID_2021</v>
      </c>
      <c r="K133" s="51">
        <v>588</v>
      </c>
      <c r="L133" s="52" t="s">
        <v>615</v>
      </c>
      <c r="M133" s="53">
        <v>24290</v>
      </c>
      <c r="N133" s="53">
        <v>4858</v>
      </c>
      <c r="O133" s="54"/>
      <c r="P133" s="54"/>
      <c r="Q133" s="54"/>
      <c r="R133" s="53">
        <v>264</v>
      </c>
      <c r="S133" s="54"/>
      <c r="T133" s="54"/>
      <c r="U133" s="54"/>
      <c r="V133" s="45" t="s">
        <v>616</v>
      </c>
      <c r="W133" s="52" t="s">
        <v>617</v>
      </c>
      <c r="X133" s="52"/>
      <c r="Y133" s="52"/>
      <c r="Z133" s="52"/>
      <c r="AA133" s="55" t="s">
        <v>161</v>
      </c>
      <c r="AB133" s="52" t="s">
        <v>618</v>
      </c>
      <c r="AC133" s="57"/>
      <c r="AD133" s="57"/>
      <c r="AE133" s="40"/>
      <c r="AF133" s="62"/>
      <c r="AG133" s="59"/>
      <c r="AH133" s="59"/>
    </row>
    <row r="134" spans="1:34" s="64" customFormat="1" ht="84">
      <c r="A134" s="43" t="str">
        <f>'READ ME FIRST'!$D$12</f>
        <v>PGE</v>
      </c>
      <c r="B134" s="44">
        <f>'READ ME FIRST'!$D$15</f>
        <v>44317</v>
      </c>
      <c r="C134" s="47" t="s">
        <v>257</v>
      </c>
      <c r="D134" s="46" t="str">
        <f>IF(Table2[[#This Row],[WMPInitiativeCategory]]="", "",INDEX('Initiative mapping-DO NOT EDIT'!$I$3:$I$13, MATCH(Table2[[#This Row],[WMPInitiativeCategory]],'Initiative mapping-DO NOT EDIT'!$H$3:$H$13,0)))</f>
        <v>7.3.4.</v>
      </c>
      <c r="E134" s="47" t="s">
        <v>619</v>
      </c>
      <c r="F134" s="47"/>
      <c r="G134" s="43">
        <f>IF(Table2[[#This Row],[WMPInitiativeActivity]]="","x",IF(Table2[[#This Row],[WMPInitiativeActivity]]="other", Table2[[#This Row],[ActivityNameifOther]], INDEX('Initiative mapping-DO NOT EDIT'!$C$3:$C$92,MATCH(Table2[[#This Row],[WMPInitiativeActivity]],'Initiative mapping-DO NOT EDIT'!$D$3:$D$92,0))))</f>
        <v>5</v>
      </c>
      <c r="H134" s="47" t="s">
        <v>620</v>
      </c>
      <c r="I134" s="49"/>
      <c r="J13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transmission electric lines and equipment  __2021</v>
      </c>
      <c r="K134" s="51">
        <v>599</v>
      </c>
      <c r="L134" s="52" t="s">
        <v>621</v>
      </c>
      <c r="M134" s="53">
        <v>4283</v>
      </c>
      <c r="N134" s="53">
        <v>386</v>
      </c>
      <c r="O134" s="54"/>
      <c r="P134" s="54"/>
      <c r="Q134" s="54"/>
      <c r="R134" s="53">
        <v>447</v>
      </c>
      <c r="S134" s="54"/>
      <c r="T134" s="54"/>
      <c r="U134" s="54"/>
      <c r="V134" s="45" t="s">
        <v>622</v>
      </c>
      <c r="W134" s="52" t="s">
        <v>623</v>
      </c>
      <c r="X134" s="52"/>
      <c r="Y134" s="52"/>
      <c r="Z134" s="52"/>
      <c r="AA134" s="55" t="s">
        <v>129</v>
      </c>
      <c r="AB134" s="52"/>
      <c r="AC134" s="57"/>
      <c r="AD134" s="57"/>
      <c r="AE134" s="40"/>
      <c r="AF134" s="62"/>
      <c r="AG134" s="59"/>
      <c r="AH134" s="59"/>
    </row>
    <row r="135" spans="1:34" s="64" customFormat="1" ht="60">
      <c r="A135" s="43" t="str">
        <f>'READ ME FIRST'!$D$12</f>
        <v>PGE</v>
      </c>
      <c r="B135" s="44">
        <f>'READ ME FIRST'!$D$15</f>
        <v>44317</v>
      </c>
      <c r="C135" s="47" t="s">
        <v>296</v>
      </c>
      <c r="D135" s="46" t="str">
        <f>IF(Table2[[#This Row],[WMPInitiativeCategory]]="", "",INDEX('Initiative mapping-DO NOT EDIT'!$I$3:$I$13, MATCH(Table2[[#This Row],[WMPInitiativeCategory]],'Initiative mapping-DO NOT EDIT'!$H$3:$H$13,0)))</f>
        <v>7.3.5.</v>
      </c>
      <c r="E135" s="47" t="s">
        <v>624</v>
      </c>
      <c r="F135" s="47"/>
      <c r="G135" s="43">
        <f>IF(Table2[[#This Row],[WMPInitiativeActivity]]="","x",IF(Table2[[#This Row],[WMPInitiativeActivity]]="other", Table2[[#This Row],[ActivityNameifOther]], INDEX('Initiative mapping-DO NOT EDIT'!$C$3:$C$92,MATCH(Table2[[#This Row],[WMPInitiativeActivity]],'Initiative mapping-DO NOT EDIT'!$D$3:$D$92,0))))</f>
        <v>1</v>
      </c>
      <c r="H135" s="47" t="s">
        <v>625</v>
      </c>
      <c r="I135" s="49"/>
      <c r="J13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Inspections_Additional efforts to manage community and environmental impacts __2021</v>
      </c>
      <c r="K135" s="51">
        <v>627</v>
      </c>
      <c r="L135" s="52"/>
      <c r="M135" s="53"/>
      <c r="N135" s="53"/>
      <c r="O135" s="54"/>
      <c r="P135" s="54"/>
      <c r="Q135" s="54"/>
      <c r="R135" s="53"/>
      <c r="S135" s="54"/>
      <c r="T135" s="54"/>
      <c r="U135" s="54"/>
      <c r="V135" s="45" t="s">
        <v>626</v>
      </c>
      <c r="W135" s="52" t="s">
        <v>627</v>
      </c>
      <c r="X135" s="52"/>
      <c r="Y135" s="52"/>
      <c r="Z135" s="52"/>
      <c r="AA135" s="55" t="s">
        <v>292</v>
      </c>
      <c r="AB135" s="52"/>
      <c r="AC135" s="57"/>
      <c r="AD135" s="57"/>
      <c r="AE135" s="40"/>
      <c r="AF135" s="62"/>
      <c r="AG135" s="59"/>
      <c r="AH135" s="59"/>
    </row>
    <row r="136" spans="1:34" s="64" customFormat="1" ht="132">
      <c r="A136" s="43" t="str">
        <f>'READ ME FIRST'!$D$12</f>
        <v>PGE</v>
      </c>
      <c r="B136" s="44">
        <f>'READ ME FIRST'!$D$15</f>
        <v>44317</v>
      </c>
      <c r="C136" s="47" t="s">
        <v>296</v>
      </c>
      <c r="D136" s="46" t="str">
        <f>IF(Table2[[#This Row],[WMPInitiativeCategory]]="", "",INDEX('Initiative mapping-DO NOT EDIT'!$I$3:$I$13, MATCH(Table2[[#This Row],[WMPInitiativeCategory]],'Initiative mapping-DO NOT EDIT'!$H$3:$H$13,0)))</f>
        <v>7.3.5.</v>
      </c>
      <c r="E136" s="47" t="s">
        <v>317</v>
      </c>
      <c r="F136" s="47"/>
      <c r="G136" s="43">
        <f>IF(Table2[[#This Row],[WMPInitiativeActivity]]="","x",IF(Table2[[#This Row],[WMPInitiativeActivity]]="other", Table2[[#This Row],[ActivityNameifOther]], INDEX('Initiative mapping-DO NOT EDIT'!$C$3:$C$92,MATCH(Table2[[#This Row],[WMPInitiativeActivity]],'Initiative mapping-DO NOT EDIT'!$D$3:$D$92,0))))</f>
        <v>15</v>
      </c>
      <c r="H136" s="47" t="s">
        <v>628</v>
      </c>
      <c r="I136" s="67" t="s">
        <v>360</v>
      </c>
      <c r="J13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Inspections_Remediation of at-risk species  _VMiLogID_2021</v>
      </c>
      <c r="K136" s="51">
        <v>664</v>
      </c>
      <c r="L136" s="52" t="s">
        <v>629</v>
      </c>
      <c r="M136" s="53">
        <v>1800</v>
      </c>
      <c r="N136" s="53">
        <v>126.1</v>
      </c>
      <c r="O136" s="54"/>
      <c r="P136" s="54"/>
      <c r="Q136" s="54"/>
      <c r="R136" s="53">
        <v>32</v>
      </c>
      <c r="S136" s="54"/>
      <c r="T136" s="54"/>
      <c r="U136" s="54"/>
      <c r="V136" s="45" t="s">
        <v>630</v>
      </c>
      <c r="W136" s="52" t="s">
        <v>631</v>
      </c>
      <c r="X136" s="52"/>
      <c r="Y136" s="52"/>
      <c r="Z136" s="52"/>
      <c r="AA136" s="55" t="s">
        <v>161</v>
      </c>
      <c r="AB136" s="52" t="s">
        <v>632</v>
      </c>
      <c r="AC136" s="57"/>
      <c r="AD136" s="57"/>
      <c r="AE136" s="40"/>
      <c r="AF136" s="62"/>
      <c r="AG136" s="59"/>
      <c r="AH136" s="59"/>
    </row>
    <row r="137" spans="1:34" s="64" customFormat="1" ht="48">
      <c r="A137" s="43" t="str">
        <f>'READ ME FIRST'!$D$12</f>
        <v>PGE</v>
      </c>
      <c r="B137" s="44">
        <f>'READ ME FIRST'!$D$15</f>
        <v>44317</v>
      </c>
      <c r="C137" s="47" t="s">
        <v>296</v>
      </c>
      <c r="D137" s="46" t="str">
        <f>IF(Table2[[#This Row],[WMPInitiativeCategory]]="", "",INDEX('Initiative mapping-DO NOT EDIT'!$I$3:$I$13, MATCH(Table2[[#This Row],[WMPInitiativeCategory]],'Initiative mapping-DO NOT EDIT'!$H$3:$H$13,0)))</f>
        <v>7.3.5.</v>
      </c>
      <c r="E137" s="47" t="s">
        <v>633</v>
      </c>
      <c r="F137" s="47"/>
      <c r="G137" s="43">
        <f>IF(Table2[[#This Row],[WMPInitiativeActivity]]="","x",IF(Table2[[#This Row],[WMPInitiativeActivity]]="other", Table2[[#This Row],[ActivityNameifOther]], INDEX('Initiative mapping-DO NOT EDIT'!$C$3:$C$92,MATCH(Table2[[#This Row],[WMPInitiativeActivity]],'Initiative mapping-DO NOT EDIT'!$D$3:$D$92,0))))</f>
        <v>3</v>
      </c>
      <c r="H137" s="47" t="s">
        <v>634</v>
      </c>
      <c r="I137" s="67" t="s">
        <v>360</v>
      </c>
      <c r="J13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transmission electric lines and equipment _VMiLogID_2021</v>
      </c>
      <c r="K137" s="51">
        <v>633</v>
      </c>
      <c r="L137" s="52" t="s">
        <v>635</v>
      </c>
      <c r="M137" s="53">
        <v>200</v>
      </c>
      <c r="N137" s="53">
        <v>34</v>
      </c>
      <c r="O137" s="54"/>
      <c r="P137" s="54"/>
      <c r="Q137" s="54"/>
      <c r="R137" s="53">
        <v>43.3</v>
      </c>
      <c r="S137" s="54"/>
      <c r="T137" s="54"/>
      <c r="U137" s="54"/>
      <c r="V137" s="45" t="s">
        <v>636</v>
      </c>
      <c r="W137" s="52" t="s">
        <v>637</v>
      </c>
      <c r="X137" s="52"/>
      <c r="Y137" s="52"/>
      <c r="Z137" s="52"/>
      <c r="AA137" s="55" t="s">
        <v>129</v>
      </c>
      <c r="AB137" s="52"/>
      <c r="AC137" s="57"/>
      <c r="AD137" s="57"/>
      <c r="AE137" s="40"/>
      <c r="AF137" s="62"/>
      <c r="AG137" s="59"/>
      <c r="AH137" s="59"/>
    </row>
    <row r="138" spans="1:34" s="64" customFormat="1" ht="60">
      <c r="A138" s="43" t="str">
        <f>'READ ME FIRST'!$D$12</f>
        <v>PGE</v>
      </c>
      <c r="B138" s="44">
        <f>'READ ME FIRST'!$D$15</f>
        <v>44317</v>
      </c>
      <c r="C138" s="47" t="s">
        <v>184</v>
      </c>
      <c r="D138" s="46" t="str">
        <f>IF(Table2[[#This Row],[WMPInitiativeCategory]]="", "",INDEX('Initiative mapping-DO NOT EDIT'!$I$3:$I$13, MATCH(Table2[[#This Row],[WMPInitiativeCategory]],'Initiative mapping-DO NOT EDIT'!$H$3:$H$13,0)))</f>
        <v>7.3.3.</v>
      </c>
      <c r="E138" s="47" t="s">
        <v>196</v>
      </c>
      <c r="F138" s="47"/>
      <c r="G138" s="43">
        <f>IF(Table2[[#This Row],[WMPInitiativeActivity]]="","x",IF(Table2[[#This Row],[WMPInitiativeActivity]]="other", Table2[[#This Row],[ActivityNameifOther]], INDEX('Initiative mapping-DO NOT EDIT'!$C$3:$C$92,MATCH(Table2[[#This Row],[WMPInitiativeActivity]],'Initiative mapping-DO NOT EDIT'!$D$3:$D$92,0))))</f>
        <v>11</v>
      </c>
      <c r="H138" s="92" t="s">
        <v>638</v>
      </c>
      <c r="I138" s="49"/>
      <c r="J13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38" s="51">
        <v>521</v>
      </c>
      <c r="L138" s="52"/>
      <c r="M138" s="53"/>
      <c r="N138" s="53"/>
      <c r="O138" s="54"/>
      <c r="P138" s="54"/>
      <c r="Q138" s="54"/>
      <c r="R138" s="53"/>
      <c r="S138" s="54"/>
      <c r="T138" s="54"/>
      <c r="U138" s="54"/>
      <c r="V138" s="45" t="s">
        <v>639</v>
      </c>
      <c r="W138" s="52" t="s">
        <v>640</v>
      </c>
      <c r="X138" s="52"/>
      <c r="Y138" s="52"/>
      <c r="Z138" s="52"/>
      <c r="AA138" s="55" t="s">
        <v>129</v>
      </c>
      <c r="AB138" s="52"/>
      <c r="AC138" s="57"/>
      <c r="AD138" s="57"/>
      <c r="AE138" s="40"/>
      <c r="AF138" s="62"/>
      <c r="AG138" s="59"/>
      <c r="AH138" s="59"/>
    </row>
    <row r="139" spans="1:34" s="64" customFormat="1" ht="72">
      <c r="A139" s="43" t="str">
        <f>'READ ME FIRST'!$D$12</f>
        <v>PGE</v>
      </c>
      <c r="B139" s="44">
        <f>'READ ME FIRST'!$D$15</f>
        <v>44317</v>
      </c>
      <c r="C139" s="47" t="s">
        <v>184</v>
      </c>
      <c r="D139" s="46" t="str">
        <f>IF(Table2[[#This Row],[WMPInitiativeCategory]]="", "",INDEX('Initiative mapping-DO NOT EDIT'!$I$3:$I$13, MATCH(Table2[[#This Row],[WMPInitiativeCategory]],'Initiative mapping-DO NOT EDIT'!$H$3:$H$13,0)))</f>
        <v>7.3.3.</v>
      </c>
      <c r="E139" s="47" t="s">
        <v>196</v>
      </c>
      <c r="F139" s="47"/>
      <c r="G139" s="43">
        <f>IF(Table2[[#This Row],[WMPInitiativeActivity]]="","x",IF(Table2[[#This Row],[WMPInitiativeActivity]]="other", Table2[[#This Row],[ActivityNameifOther]], INDEX('Initiative mapping-DO NOT EDIT'!$C$3:$C$92,MATCH(Table2[[#This Row],[WMPInitiativeActivity]],'Initiative mapping-DO NOT EDIT'!$D$3:$D$92,0))))</f>
        <v>11</v>
      </c>
      <c r="H139" s="47" t="s">
        <v>641</v>
      </c>
      <c r="I139" s="49"/>
      <c r="J13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39" s="51">
        <v>511</v>
      </c>
      <c r="L139" s="52" t="s">
        <v>540</v>
      </c>
      <c r="M139" s="53">
        <v>5</v>
      </c>
      <c r="N139" s="53">
        <v>1</v>
      </c>
      <c r="O139" s="54"/>
      <c r="P139" s="54"/>
      <c r="Q139" s="54"/>
      <c r="R139" s="53">
        <v>1</v>
      </c>
      <c r="S139" s="54"/>
      <c r="T139" s="54"/>
      <c r="U139" s="54"/>
      <c r="V139" s="45" t="s">
        <v>642</v>
      </c>
      <c r="W139" s="52" t="s">
        <v>643</v>
      </c>
      <c r="X139" s="52"/>
      <c r="Y139" s="52"/>
      <c r="Z139" s="52"/>
      <c r="AA139" s="55" t="s">
        <v>129</v>
      </c>
      <c r="AB139" s="52"/>
      <c r="AC139" s="57"/>
      <c r="AD139" s="57"/>
      <c r="AE139" s="40"/>
      <c r="AF139" s="62"/>
      <c r="AG139" s="59"/>
      <c r="AH139" s="59"/>
    </row>
    <row r="140" spans="1:34" s="64" customFormat="1" ht="120">
      <c r="A140" s="43" t="str">
        <f>'READ ME FIRST'!$D$12</f>
        <v>PGE</v>
      </c>
      <c r="B140" s="44">
        <f>'READ ME FIRST'!$D$15</f>
        <v>44317</v>
      </c>
      <c r="C140" s="47" t="s">
        <v>184</v>
      </c>
      <c r="D140" s="46" t="str">
        <f>IF(Table2[[#This Row],[WMPInitiativeCategory]]="", "",INDEX('Initiative mapping-DO NOT EDIT'!$I$3:$I$13, MATCH(Table2[[#This Row],[WMPInitiativeCategory]],'Initiative mapping-DO NOT EDIT'!$H$3:$H$13,0)))</f>
        <v>7.3.3.</v>
      </c>
      <c r="E140" s="47" t="s">
        <v>550</v>
      </c>
      <c r="F140" s="47"/>
      <c r="G140" s="43">
        <f>IF(Table2[[#This Row],[WMPInitiativeActivity]]="","x",IF(Table2[[#This Row],[WMPInitiativeActivity]]="other", Table2[[#This Row],[ActivityNameifOther]], INDEX('Initiative mapping-DO NOT EDIT'!$C$3:$C$92,MATCH(Table2[[#This Row],[WMPInitiativeActivity]],'Initiative mapping-DO NOT EDIT'!$D$3:$D$92,0))))</f>
        <v>17</v>
      </c>
      <c r="H140" s="47" t="s">
        <v>644</v>
      </c>
      <c r="I140" s="49"/>
      <c r="J14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40" s="51">
        <v>573</v>
      </c>
      <c r="L140" s="52" t="s">
        <v>645</v>
      </c>
      <c r="M140" s="53">
        <v>1</v>
      </c>
      <c r="N140" s="53">
        <v>0</v>
      </c>
      <c r="O140" s="54"/>
      <c r="P140" s="54"/>
      <c r="Q140" s="54"/>
      <c r="R140" s="53">
        <v>0</v>
      </c>
      <c r="S140" s="54"/>
      <c r="T140" s="54"/>
      <c r="U140" s="54"/>
      <c r="V140" s="45" t="s">
        <v>646</v>
      </c>
      <c r="W140" s="52" t="s">
        <v>647</v>
      </c>
      <c r="X140" s="52"/>
      <c r="Y140" s="52"/>
      <c r="Z140" s="52"/>
      <c r="AA140" s="55" t="s">
        <v>129</v>
      </c>
      <c r="AB140" s="52"/>
      <c r="AC140" s="57"/>
      <c r="AD140" s="57"/>
      <c r="AE140" s="40"/>
      <c r="AF140" s="62"/>
      <c r="AG140" s="59"/>
      <c r="AH140" s="59"/>
    </row>
    <row r="141" spans="1:34" s="64" customFormat="1" ht="108">
      <c r="A141" s="43" t="str">
        <f>'READ ME FIRST'!$D$12</f>
        <v>PGE</v>
      </c>
      <c r="B141" s="44">
        <f>'READ ME FIRST'!$D$15</f>
        <v>44317</v>
      </c>
      <c r="C141" s="47" t="s">
        <v>410</v>
      </c>
      <c r="D141" s="46" t="str">
        <f>IF(Table2[[#This Row],[WMPInitiativeCategory]]="", "",INDEX('Initiative mapping-DO NOT EDIT'!$I$3:$I$13, MATCH(Table2[[#This Row],[WMPInitiativeCategory]],'Initiative mapping-DO NOT EDIT'!$H$3:$H$13,0)))</f>
        <v>7.3.9.</v>
      </c>
      <c r="E141" s="47" t="s">
        <v>411</v>
      </c>
      <c r="F141" s="47"/>
      <c r="G141" s="43">
        <f>IF(Table2[[#This Row],[WMPInitiativeActivity]]="","x",IF(Table2[[#This Row],[WMPInitiativeActivity]]="other", Table2[[#This Row],[ActivityNameifOther]], INDEX('Initiative mapping-DO NOT EDIT'!$C$3:$C$92,MATCH(Table2[[#This Row],[WMPInitiativeActivity]],'Initiative mapping-DO NOT EDIT'!$D$3:$D$92,0))))</f>
        <v>1</v>
      </c>
      <c r="H141" s="47" t="s">
        <v>648</v>
      </c>
      <c r="I141" s="49"/>
      <c r="J14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Preparedness_Adequate and trained workforce for service restoration __2021</v>
      </c>
      <c r="K141" s="51">
        <v>744</v>
      </c>
      <c r="L141" s="52"/>
      <c r="M141" s="53"/>
      <c r="N141" s="53"/>
      <c r="O141" s="54"/>
      <c r="P141" s="54"/>
      <c r="Q141" s="54"/>
      <c r="R141" s="53"/>
      <c r="S141" s="54"/>
      <c r="T141" s="54"/>
      <c r="U141" s="54"/>
      <c r="V141" s="45" t="s">
        <v>649</v>
      </c>
      <c r="W141" s="52" t="s">
        <v>650</v>
      </c>
      <c r="X141" s="61"/>
      <c r="Y141" s="61"/>
      <c r="Z141" s="52"/>
      <c r="AA141" s="55" t="s">
        <v>129</v>
      </c>
      <c r="AB141" s="52"/>
      <c r="AC141" s="57"/>
      <c r="AD141" s="57"/>
      <c r="AE141" s="40"/>
      <c r="AF141" s="62"/>
      <c r="AG141" s="59"/>
      <c r="AH141" s="59"/>
    </row>
    <row r="142" spans="1:34" s="64" customFormat="1" ht="72">
      <c r="A142" s="43" t="str">
        <f>'READ ME FIRST'!$D$12</f>
        <v>PGE</v>
      </c>
      <c r="B142" s="44">
        <f>'READ ME FIRST'!$D$15</f>
        <v>44317</v>
      </c>
      <c r="C142" s="47" t="s">
        <v>651</v>
      </c>
      <c r="D142" s="46" t="str">
        <f>IF(Table2[[#This Row],[WMPInitiativeCategory]]="", "",INDEX('Initiative mapping-DO NOT EDIT'!$I$3:$I$13, MATCH(Table2[[#This Row],[WMPInitiativeCategory]],'Initiative mapping-DO NOT EDIT'!$H$3:$H$13,0)))</f>
        <v>8.2.</v>
      </c>
      <c r="E142" s="47" t="s">
        <v>652</v>
      </c>
      <c r="F142" s="47"/>
      <c r="G142" s="43">
        <f>IF(Table2[[#This Row],[WMPInitiativeActivity]]="","x",IF(Table2[[#This Row],[WMPInitiativeActivity]]="other", Table2[[#This Row],[ActivityNameifOther]], INDEX('Initiative mapping-DO NOT EDIT'!$C$3:$C$92,MATCH(Table2[[#This Row],[WMPInitiativeActivity]],'Initiative mapping-DO NOT EDIT'!$D$3:$D$92,0))))</f>
        <v>4</v>
      </c>
      <c r="H142" s="47" t="s">
        <v>653</v>
      </c>
      <c r="I142" s="49"/>
      <c r="J14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PGE_Protocols on Public Safety Power Shutoff_Customer, Agency, and External Communications__2021</v>
      </c>
      <c r="K142" s="51">
        <v>892</v>
      </c>
      <c r="L142" s="52"/>
      <c r="M142" s="53"/>
      <c r="N142" s="53"/>
      <c r="O142" s="54"/>
      <c r="P142" s="54"/>
      <c r="Q142" s="54"/>
      <c r="R142" s="53"/>
      <c r="S142" s="54"/>
      <c r="T142" s="54"/>
      <c r="U142" s="54"/>
      <c r="V142" s="45" t="s">
        <v>654</v>
      </c>
      <c r="W142" s="63" t="s">
        <v>655</v>
      </c>
      <c r="X142" s="61"/>
      <c r="Y142" s="61"/>
      <c r="Z142" s="52"/>
      <c r="AA142" s="55" t="s">
        <v>129</v>
      </c>
      <c r="AB142" s="52"/>
      <c r="AC142" s="57"/>
      <c r="AD142" s="57"/>
      <c r="AE142" s="40"/>
      <c r="AF142" s="62"/>
      <c r="AG142" s="59"/>
      <c r="AH142" s="59"/>
    </row>
    <row r="143" spans="1:34" s="64" customFormat="1" ht="132">
      <c r="A143" s="43" t="str">
        <f>'READ ME FIRST'!$D$12</f>
        <v>PGE</v>
      </c>
      <c r="B143" s="44">
        <f>'READ ME FIRST'!$D$15</f>
        <v>44317</v>
      </c>
      <c r="C143" s="47" t="s">
        <v>651</v>
      </c>
      <c r="D143" s="46" t="str">
        <f>IF(Table2[[#This Row],[WMPInitiativeCategory]]="", "",INDEX('Initiative mapping-DO NOT EDIT'!$I$3:$I$13, MATCH(Table2[[#This Row],[WMPInitiativeCategory]],'Initiative mapping-DO NOT EDIT'!$H$3:$H$13,0)))</f>
        <v>8.2.</v>
      </c>
      <c r="E143" s="47" t="s">
        <v>656</v>
      </c>
      <c r="F143" s="47"/>
      <c r="G143" s="43">
        <f>IF(Table2[[#This Row],[WMPInitiativeActivity]]="","x",IF(Table2[[#This Row],[WMPInitiativeActivity]]="other", Table2[[#This Row],[ActivityNameifOther]], INDEX('Initiative mapping-DO NOT EDIT'!$C$3:$C$92,MATCH(Table2[[#This Row],[WMPInitiativeActivity]],'Initiative mapping-DO NOT EDIT'!$D$3:$D$92,0))))</f>
        <v>1</v>
      </c>
      <c r="H143" s="47" t="s">
        <v>657</v>
      </c>
      <c r="I143" s="49"/>
      <c r="J14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PGE_Protocols on Public Safety Power Shutoff_Strategy to Minimize Public Safety Risk During High Wildfire Risk Conditions__2021</v>
      </c>
      <c r="K143" s="51">
        <v>868</v>
      </c>
      <c r="L143" s="52"/>
      <c r="M143" s="53"/>
      <c r="N143" s="53"/>
      <c r="O143" s="54"/>
      <c r="P143" s="54"/>
      <c r="Q143" s="54"/>
      <c r="R143" s="53"/>
      <c r="S143" s="54"/>
      <c r="T143" s="54"/>
      <c r="U143" s="54"/>
      <c r="V143" s="45" t="s">
        <v>658</v>
      </c>
      <c r="W143" s="63" t="s">
        <v>659</v>
      </c>
      <c r="X143" s="61"/>
      <c r="Y143" s="61"/>
      <c r="Z143" s="52"/>
      <c r="AA143" s="55" t="s">
        <v>129</v>
      </c>
      <c r="AB143" s="52"/>
      <c r="AC143" s="57"/>
      <c r="AD143" s="57"/>
      <c r="AE143" s="40"/>
      <c r="AF143" s="62"/>
      <c r="AG143" s="59"/>
      <c r="AH143" s="59"/>
    </row>
    <row r="146" spans="11:23">
      <c r="K146" s="35"/>
    </row>
    <row r="147" spans="11:23">
      <c r="K147" s="35"/>
    </row>
    <row r="151" spans="11:23">
      <c r="W151" s="90"/>
    </row>
  </sheetData>
  <phoneticPr fontId="5" type="noConversion"/>
  <pageMargins left="0.7" right="0.7" top="0.75" bottom="0.75" header="0.3" footer="0.3"/>
  <pageSetup scale="25" orientation="landscape" horizontalDpi="90" verticalDpi="90" r:id="rId1"/>
  <headerFooter>
    <oddFooter>&amp;C&amp;"arial,Bold"Internal</oddFooter>
    <evenFooter>&amp;C&amp;"arial,Bold"Internal</evenFooter>
    <firstFooter>&amp;C&amp;"arial,Bold"Internal</firstFooter>
  </headerFooter>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EDIT'!$K$3:$K$10</xm:f>
          </x14:formula1>
          <xm:sqref>A2:A143</xm:sqref>
        </x14:dataValidation>
        <x14:dataValidation type="list" allowBlank="1" showInputMessage="1" showErrorMessage="1" xr:uid="{CCEE9C1A-50CA-4B9D-AC85-CE0C7A846FB9}">
          <x14:formula1>
            <xm:f>'Initiative mapping-DO NOT EDIT'!$D$3:$D$92</xm:f>
          </x14:formula1>
          <xm:sqref>E2:E143</xm:sqref>
        </x14:dataValidation>
        <x14:dataValidation type="list" allowBlank="1" showInputMessage="1" showErrorMessage="1" xr:uid="{18BD1329-617C-4C2D-B0F7-E7230B781EB9}">
          <x14:formula1>
            <xm:f>'Initiative mapping-DO NOT EDIT'!$H$3:$H$13</xm:f>
          </x14:formula1>
          <xm:sqref>C2:C143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K91"/>
  <sheetViews>
    <sheetView showGridLines="0" zoomScale="90" zoomScaleNormal="90" workbookViewId="0">
      <pane ySplit="2" topLeftCell="A46" activePane="bottomLeft" state="frozen"/>
      <selection pane="bottomLeft" activeCell="B91" sqref="B91"/>
    </sheetView>
  </sheetViews>
  <sheetFormatPr defaultRowHeight="15"/>
  <cols>
    <col min="1" max="1" width="2.140625" customWidth="1"/>
    <col min="2" max="2" width="41.42578125" customWidth="1"/>
    <col min="3" max="3" width="12.28515625" style="21" customWidth="1"/>
    <col min="4" max="4" width="102" customWidth="1"/>
    <col min="6" max="6" width="10.5703125" customWidth="1"/>
    <col min="7" max="7" width="2.42578125" customWidth="1"/>
    <col min="8" max="8" width="48.42578125" bestFit="1" customWidth="1"/>
    <col min="10" max="10" width="2.28515625" customWidth="1"/>
  </cols>
  <sheetData>
    <row r="2" spans="2:11" ht="30.75" customHeight="1">
      <c r="B2" s="24" t="s">
        <v>660</v>
      </c>
      <c r="C2" s="24" t="s">
        <v>661</v>
      </c>
      <c r="D2" s="24" t="s">
        <v>662</v>
      </c>
      <c r="E2" s="24" t="s">
        <v>663</v>
      </c>
      <c r="F2" s="24" t="s">
        <v>664</v>
      </c>
      <c r="H2" s="24" t="s">
        <v>663</v>
      </c>
      <c r="I2" s="24" t="s">
        <v>665</v>
      </c>
      <c r="K2" s="24" t="s">
        <v>7</v>
      </c>
    </row>
    <row r="3" spans="2:11">
      <c r="B3" s="22" t="s">
        <v>124</v>
      </c>
      <c r="C3" s="23">
        <v>1</v>
      </c>
      <c r="D3" s="22" t="s">
        <v>125</v>
      </c>
      <c r="E3" s="22" t="s">
        <v>666</v>
      </c>
      <c r="F3" s="22" t="str">
        <f>CONCATENATE(E3,C3)</f>
        <v>7.3.1.1</v>
      </c>
      <c r="H3" s="22" t="s">
        <v>124</v>
      </c>
      <c r="I3" s="22" t="s">
        <v>666</v>
      </c>
      <c r="K3" s="23" t="s">
        <v>8</v>
      </c>
    </row>
    <row r="4" spans="2:11">
      <c r="B4" s="22" t="s">
        <v>124</v>
      </c>
      <c r="C4" s="23">
        <v>2</v>
      </c>
      <c r="D4" s="22" t="s">
        <v>130</v>
      </c>
      <c r="E4" s="22" t="s">
        <v>666</v>
      </c>
      <c r="F4" s="22" t="str">
        <f t="shared" ref="F4:F7" si="0">CONCATENATE(E4,C4)</f>
        <v>7.3.1.2</v>
      </c>
      <c r="H4" s="22" t="s">
        <v>144</v>
      </c>
      <c r="I4" s="22" t="s">
        <v>667</v>
      </c>
      <c r="K4" s="23" t="s">
        <v>668</v>
      </c>
    </row>
    <row r="5" spans="2:11">
      <c r="B5" s="22" t="s">
        <v>124</v>
      </c>
      <c r="C5" s="23">
        <v>3</v>
      </c>
      <c r="D5" s="22" t="s">
        <v>455</v>
      </c>
      <c r="E5" s="22" t="s">
        <v>666</v>
      </c>
      <c r="F5" s="22" t="str">
        <f t="shared" si="0"/>
        <v>7.3.1.3</v>
      </c>
      <c r="H5" s="22" t="s">
        <v>184</v>
      </c>
      <c r="I5" s="22" t="s">
        <v>669</v>
      </c>
      <c r="K5" s="23" t="s">
        <v>670</v>
      </c>
    </row>
    <row r="6" spans="2:11">
      <c r="B6" s="22" t="s">
        <v>124</v>
      </c>
      <c r="C6" s="23">
        <v>4</v>
      </c>
      <c r="D6" s="22" t="s">
        <v>459</v>
      </c>
      <c r="E6" s="22" t="s">
        <v>666</v>
      </c>
      <c r="F6" s="22" t="str">
        <f t="shared" si="0"/>
        <v>7.3.1.4</v>
      </c>
      <c r="H6" s="22" t="s">
        <v>257</v>
      </c>
      <c r="I6" s="22" t="s">
        <v>671</v>
      </c>
      <c r="K6" s="23" t="s">
        <v>672</v>
      </c>
    </row>
    <row r="7" spans="2:11">
      <c r="B7" s="22" t="s">
        <v>124</v>
      </c>
      <c r="C7" s="23">
        <v>5</v>
      </c>
      <c r="D7" s="22" t="s">
        <v>463</v>
      </c>
      <c r="E7" s="22" t="s">
        <v>666</v>
      </c>
      <c r="F7" s="22" t="str">
        <f t="shared" si="0"/>
        <v>7.3.1.5</v>
      </c>
      <c r="H7" s="22" t="s">
        <v>296</v>
      </c>
      <c r="I7" s="22" t="s">
        <v>673</v>
      </c>
      <c r="K7" s="23" t="s">
        <v>674</v>
      </c>
    </row>
    <row r="8" spans="2:11">
      <c r="B8" s="22" t="s">
        <v>144</v>
      </c>
      <c r="C8" s="23">
        <v>1</v>
      </c>
      <c r="D8" s="22" t="s">
        <v>145</v>
      </c>
      <c r="E8" s="22" t="s">
        <v>667</v>
      </c>
      <c r="F8" s="22" t="str">
        <f t="shared" ref="F8:F39" si="1">CONCATENATE(E8,C8)</f>
        <v>7.3.2.1</v>
      </c>
      <c r="H8" s="22" t="s">
        <v>387</v>
      </c>
      <c r="I8" s="22" t="s">
        <v>675</v>
      </c>
      <c r="K8" s="23" t="s">
        <v>676</v>
      </c>
    </row>
    <row r="9" spans="2:11">
      <c r="B9" s="22" t="s">
        <v>144</v>
      </c>
      <c r="C9" s="23">
        <v>2</v>
      </c>
      <c r="D9" s="22" t="s">
        <v>157</v>
      </c>
      <c r="E9" s="22" t="s">
        <v>667</v>
      </c>
      <c r="F9" s="22" t="str">
        <f t="shared" si="1"/>
        <v>7.3.2.2</v>
      </c>
      <c r="H9" s="22" t="s">
        <v>133</v>
      </c>
      <c r="I9" s="22" t="s">
        <v>677</v>
      </c>
      <c r="K9" s="23" t="s">
        <v>678</v>
      </c>
    </row>
    <row r="10" spans="2:11">
      <c r="B10" s="22" t="s">
        <v>144</v>
      </c>
      <c r="C10" s="23">
        <v>3</v>
      </c>
      <c r="D10" s="22" t="s">
        <v>170</v>
      </c>
      <c r="E10" s="22" t="s">
        <v>667</v>
      </c>
      <c r="F10" s="22" t="str">
        <f t="shared" si="1"/>
        <v>7.3.2.3</v>
      </c>
      <c r="H10" s="22" t="s">
        <v>421</v>
      </c>
      <c r="I10" s="22" t="s">
        <v>679</v>
      </c>
      <c r="K10" s="23" t="s">
        <v>680</v>
      </c>
    </row>
    <row r="11" spans="2:11">
      <c r="B11" s="22" t="s">
        <v>144</v>
      </c>
      <c r="C11" s="23">
        <v>4</v>
      </c>
      <c r="D11" s="22" t="s">
        <v>521</v>
      </c>
      <c r="E11" s="22" t="s">
        <v>667</v>
      </c>
      <c r="F11" s="22" t="str">
        <f t="shared" si="1"/>
        <v>7.3.2.4</v>
      </c>
      <c r="H11" s="22" t="s">
        <v>410</v>
      </c>
      <c r="I11" s="22" t="s">
        <v>681</v>
      </c>
    </row>
    <row r="12" spans="2:11">
      <c r="B12" s="22" t="s">
        <v>144</v>
      </c>
      <c r="C12" s="23">
        <v>5</v>
      </c>
      <c r="D12" s="22" t="s">
        <v>525</v>
      </c>
      <c r="E12" s="22" t="s">
        <v>667</v>
      </c>
      <c r="F12" s="22" t="str">
        <f t="shared" si="1"/>
        <v>7.3.2.5</v>
      </c>
      <c r="H12" s="22" t="s">
        <v>137</v>
      </c>
      <c r="I12" s="22" t="s">
        <v>682</v>
      </c>
    </row>
    <row r="13" spans="2:11">
      <c r="B13" s="22" t="s">
        <v>144</v>
      </c>
      <c r="C13" s="23">
        <v>6</v>
      </c>
      <c r="D13" s="22" t="s">
        <v>529</v>
      </c>
      <c r="E13" s="22" t="s">
        <v>667</v>
      </c>
      <c r="F13" s="22" t="str">
        <f t="shared" si="1"/>
        <v>7.3.2.6</v>
      </c>
      <c r="H13" s="25" t="s">
        <v>651</v>
      </c>
      <c r="I13" s="33" t="s">
        <v>683</v>
      </c>
    </row>
    <row r="14" spans="2:11">
      <c r="B14" s="22" t="s">
        <v>184</v>
      </c>
      <c r="C14" s="23">
        <v>1</v>
      </c>
      <c r="D14" s="22" t="s">
        <v>185</v>
      </c>
      <c r="E14" s="22" t="s">
        <v>669</v>
      </c>
      <c r="F14" s="22" t="str">
        <f t="shared" si="1"/>
        <v>7.3.3.1</v>
      </c>
    </row>
    <row r="15" spans="2:11">
      <c r="B15" s="22" t="s">
        <v>184</v>
      </c>
      <c r="C15" s="23">
        <v>2</v>
      </c>
      <c r="D15" s="22" t="s">
        <v>242</v>
      </c>
      <c r="E15" s="22" t="s">
        <v>669</v>
      </c>
      <c r="F15" s="22" t="str">
        <f t="shared" si="1"/>
        <v>7.3.3.2</v>
      </c>
    </row>
    <row r="16" spans="2:11">
      <c r="B16" s="22" t="s">
        <v>184</v>
      </c>
      <c r="C16" s="23">
        <v>3</v>
      </c>
      <c r="D16" s="22" t="s">
        <v>245</v>
      </c>
      <c r="E16" s="22" t="s">
        <v>669</v>
      </c>
      <c r="F16" s="22" t="str">
        <f t="shared" si="1"/>
        <v>7.3.3.3</v>
      </c>
    </row>
    <row r="17" spans="2:6">
      <c r="B17" s="22" t="s">
        <v>184</v>
      </c>
      <c r="C17" s="23">
        <v>4</v>
      </c>
      <c r="D17" s="22" t="s">
        <v>248</v>
      </c>
      <c r="E17" s="22" t="s">
        <v>669</v>
      </c>
      <c r="F17" s="22" t="str">
        <f t="shared" si="1"/>
        <v>7.3.3.4</v>
      </c>
    </row>
    <row r="18" spans="2:6">
      <c r="B18" s="22" t="s">
        <v>184</v>
      </c>
      <c r="C18" s="23">
        <v>5</v>
      </c>
      <c r="D18" s="22" t="s">
        <v>251</v>
      </c>
      <c r="E18" s="22" t="s">
        <v>669</v>
      </c>
      <c r="F18" s="22" t="str">
        <f t="shared" si="1"/>
        <v>7.3.3.5</v>
      </c>
    </row>
    <row r="19" spans="2:6">
      <c r="B19" s="22" t="s">
        <v>184</v>
      </c>
      <c r="C19" s="23">
        <v>6</v>
      </c>
      <c r="D19" s="22" t="s">
        <v>254</v>
      </c>
      <c r="E19" s="22" t="s">
        <v>669</v>
      </c>
      <c r="F19" s="22" t="str">
        <f t="shared" si="1"/>
        <v>7.3.3.6</v>
      </c>
    </row>
    <row r="20" spans="2:6">
      <c r="B20" s="22" t="s">
        <v>184</v>
      </c>
      <c r="C20" s="23">
        <v>7</v>
      </c>
      <c r="D20" s="22" t="s">
        <v>573</v>
      </c>
      <c r="E20" s="22" t="s">
        <v>669</v>
      </c>
      <c r="F20" s="22" t="str">
        <f t="shared" si="1"/>
        <v>7.3.3.7</v>
      </c>
    </row>
    <row r="21" spans="2:6">
      <c r="B21" s="22" t="s">
        <v>184</v>
      </c>
      <c r="C21" s="23">
        <v>8</v>
      </c>
      <c r="D21" s="22" t="s">
        <v>578</v>
      </c>
      <c r="E21" s="22" t="s">
        <v>669</v>
      </c>
      <c r="F21" s="22" t="str">
        <f t="shared" si="1"/>
        <v>7.3.3.8</v>
      </c>
    </row>
    <row r="22" spans="2:6">
      <c r="B22" s="22" t="s">
        <v>184</v>
      </c>
      <c r="C22" s="23">
        <v>9</v>
      </c>
      <c r="D22" s="22" t="s">
        <v>591</v>
      </c>
      <c r="E22" s="22" t="s">
        <v>669</v>
      </c>
      <c r="F22" s="22" t="str">
        <f t="shared" si="1"/>
        <v>7.3.3.9</v>
      </c>
    </row>
    <row r="23" spans="2:6">
      <c r="B23" s="22" t="s">
        <v>184</v>
      </c>
      <c r="C23" s="23">
        <v>10</v>
      </c>
      <c r="D23" s="22" t="s">
        <v>189</v>
      </c>
      <c r="E23" s="22" t="s">
        <v>669</v>
      </c>
      <c r="F23" s="22" t="str">
        <f t="shared" si="1"/>
        <v>7.3.3.10</v>
      </c>
    </row>
    <row r="24" spans="2:6">
      <c r="B24" s="22" t="s">
        <v>184</v>
      </c>
      <c r="C24" s="23">
        <v>11</v>
      </c>
      <c r="D24" s="22" t="s">
        <v>196</v>
      </c>
      <c r="E24" s="22" t="s">
        <v>669</v>
      </c>
      <c r="F24" s="22" t="str">
        <f t="shared" si="1"/>
        <v>7.3.3.11</v>
      </c>
    </row>
    <row r="25" spans="2:6">
      <c r="B25" s="22" t="s">
        <v>184</v>
      </c>
      <c r="C25" s="23">
        <v>12</v>
      </c>
      <c r="D25" s="27" t="s">
        <v>208</v>
      </c>
      <c r="E25" s="22" t="s">
        <v>669</v>
      </c>
      <c r="F25" s="22" t="str">
        <f t="shared" si="1"/>
        <v>7.3.3.12</v>
      </c>
    </row>
    <row r="26" spans="2:6">
      <c r="B26" s="22" t="s">
        <v>184</v>
      </c>
      <c r="C26" s="23">
        <v>13</v>
      </c>
      <c r="D26" s="22" t="s">
        <v>227</v>
      </c>
      <c r="E26" s="22" t="s">
        <v>669</v>
      </c>
      <c r="F26" s="22" t="str">
        <f t="shared" si="1"/>
        <v>7.3.3.13</v>
      </c>
    </row>
    <row r="27" spans="2:6">
      <c r="B27" s="22" t="s">
        <v>184</v>
      </c>
      <c r="C27" s="23">
        <v>14</v>
      </c>
      <c r="D27" s="22" t="s">
        <v>232</v>
      </c>
      <c r="E27" s="22" t="s">
        <v>669</v>
      </c>
      <c r="F27" s="22" t="str">
        <f t="shared" si="1"/>
        <v>7.3.3.14</v>
      </c>
    </row>
    <row r="28" spans="2:6">
      <c r="B28" s="22" t="s">
        <v>184</v>
      </c>
      <c r="C28" s="23">
        <v>15</v>
      </c>
      <c r="D28" s="22" t="s">
        <v>235</v>
      </c>
      <c r="E28" s="22" t="s">
        <v>669</v>
      </c>
      <c r="F28" s="22" t="str">
        <f t="shared" si="1"/>
        <v>7.3.3.15</v>
      </c>
    </row>
    <row r="29" spans="2:6">
      <c r="B29" s="22" t="s">
        <v>184</v>
      </c>
      <c r="C29" s="23">
        <v>16</v>
      </c>
      <c r="D29" s="22" t="s">
        <v>238</v>
      </c>
      <c r="E29" s="22" t="s">
        <v>669</v>
      </c>
      <c r="F29" s="22" t="str">
        <f t="shared" si="1"/>
        <v>7.3.3.16</v>
      </c>
    </row>
    <row r="30" spans="2:6">
      <c r="B30" s="22" t="s">
        <v>184</v>
      </c>
      <c r="C30" s="23">
        <v>17</v>
      </c>
      <c r="D30" s="22" t="s">
        <v>550</v>
      </c>
      <c r="E30" s="22" t="s">
        <v>669</v>
      </c>
      <c r="F30" s="22" t="str">
        <f t="shared" si="1"/>
        <v>7.3.3.17</v>
      </c>
    </row>
    <row r="31" spans="2:6">
      <c r="B31" s="22" t="s">
        <v>257</v>
      </c>
      <c r="C31" s="23">
        <v>1</v>
      </c>
      <c r="D31" s="22" t="s">
        <v>601</v>
      </c>
      <c r="E31" s="22" t="s">
        <v>671</v>
      </c>
      <c r="F31" s="22" t="str">
        <f t="shared" si="1"/>
        <v>7.3.4.1</v>
      </c>
    </row>
    <row r="32" spans="2:6">
      <c r="B32" s="22" t="s">
        <v>257</v>
      </c>
      <c r="C32" s="23">
        <v>2</v>
      </c>
      <c r="D32" s="22" t="s">
        <v>613</v>
      </c>
      <c r="E32" s="22" t="s">
        <v>671</v>
      </c>
      <c r="F32" s="22" t="str">
        <f t="shared" si="1"/>
        <v>7.3.4.2</v>
      </c>
    </row>
    <row r="33" spans="2:6">
      <c r="B33" s="22" t="s">
        <v>257</v>
      </c>
      <c r="C33" s="26">
        <v>3</v>
      </c>
      <c r="D33" s="25" t="s">
        <v>277</v>
      </c>
      <c r="E33" s="22" t="s">
        <v>671</v>
      </c>
      <c r="F33" s="22" t="str">
        <f t="shared" si="1"/>
        <v>7.3.4.3</v>
      </c>
    </row>
    <row r="34" spans="2:6">
      <c r="B34" s="22" t="s">
        <v>257</v>
      </c>
      <c r="C34" s="23">
        <v>4</v>
      </c>
      <c r="D34" s="22" t="s">
        <v>280</v>
      </c>
      <c r="E34" s="22" t="s">
        <v>671</v>
      </c>
      <c r="F34" s="22" t="str">
        <f t="shared" si="1"/>
        <v>7.3.4.4</v>
      </c>
    </row>
    <row r="35" spans="2:6">
      <c r="B35" s="22" t="s">
        <v>257</v>
      </c>
      <c r="C35" s="23">
        <v>5</v>
      </c>
      <c r="D35" s="22" t="s">
        <v>619</v>
      </c>
      <c r="E35" s="22" t="s">
        <v>671</v>
      </c>
      <c r="F35" s="22" t="str">
        <f t="shared" si="1"/>
        <v>7.3.4.5</v>
      </c>
    </row>
    <row r="36" spans="2:6">
      <c r="B36" s="22" t="s">
        <v>257</v>
      </c>
      <c r="C36" s="23">
        <v>6</v>
      </c>
      <c r="D36" s="22" t="s">
        <v>283</v>
      </c>
      <c r="E36" s="22" t="s">
        <v>671</v>
      </c>
      <c r="F36" s="22" t="str">
        <f t="shared" si="1"/>
        <v>7.3.4.6</v>
      </c>
    </row>
    <row r="37" spans="2:6">
      <c r="B37" s="22" t="s">
        <v>257</v>
      </c>
      <c r="C37" s="23">
        <v>7</v>
      </c>
      <c r="D37" s="22" t="s">
        <v>286</v>
      </c>
      <c r="E37" s="22" t="s">
        <v>671</v>
      </c>
      <c r="F37" s="22" t="str">
        <f t="shared" si="1"/>
        <v>7.3.4.7</v>
      </c>
    </row>
    <row r="38" spans="2:6">
      <c r="B38" s="22" t="s">
        <v>257</v>
      </c>
      <c r="C38" s="23">
        <v>8</v>
      </c>
      <c r="D38" s="22" t="s">
        <v>289</v>
      </c>
      <c r="E38" s="22" t="s">
        <v>671</v>
      </c>
      <c r="F38" s="22" t="str">
        <f t="shared" si="1"/>
        <v>7.3.4.8</v>
      </c>
    </row>
    <row r="39" spans="2:6">
      <c r="B39" s="22" t="s">
        <v>257</v>
      </c>
      <c r="C39" s="23">
        <v>9</v>
      </c>
      <c r="D39" s="22" t="s">
        <v>293</v>
      </c>
      <c r="E39" s="22" t="s">
        <v>671</v>
      </c>
      <c r="F39" s="22" t="str">
        <f t="shared" si="1"/>
        <v>7.3.4.9</v>
      </c>
    </row>
    <row r="40" spans="2:6">
      <c r="B40" s="22" t="s">
        <v>257</v>
      </c>
      <c r="C40" s="23">
        <v>10</v>
      </c>
      <c r="D40" s="22" t="s">
        <v>258</v>
      </c>
      <c r="E40" s="22" t="s">
        <v>671</v>
      </c>
      <c r="F40" s="22" t="str">
        <f t="shared" ref="F40:F67" si="2">CONCATENATE(E40,C40)</f>
        <v>7.3.4.10</v>
      </c>
    </row>
    <row r="41" spans="2:6">
      <c r="B41" s="22" t="s">
        <v>257</v>
      </c>
      <c r="C41" s="23">
        <v>11</v>
      </c>
      <c r="D41" s="22" t="s">
        <v>261</v>
      </c>
      <c r="E41" s="22" t="s">
        <v>671</v>
      </c>
      <c r="F41" s="22" t="str">
        <f t="shared" si="2"/>
        <v>7.3.4.11</v>
      </c>
    </row>
    <row r="42" spans="2:6">
      <c r="B42" s="22" t="s">
        <v>257</v>
      </c>
      <c r="C42" s="23">
        <v>12</v>
      </c>
      <c r="D42" s="22" t="s">
        <v>265</v>
      </c>
      <c r="E42" s="22" t="s">
        <v>671</v>
      </c>
      <c r="F42" s="22" t="str">
        <f t="shared" si="2"/>
        <v>7.3.4.12</v>
      </c>
    </row>
    <row r="43" spans="2:6">
      <c r="B43" s="22" t="s">
        <v>257</v>
      </c>
      <c r="C43" s="23">
        <v>13</v>
      </c>
      <c r="D43" s="22" t="s">
        <v>270</v>
      </c>
      <c r="E43" s="22" t="s">
        <v>671</v>
      </c>
      <c r="F43" s="22" t="str">
        <f t="shared" si="2"/>
        <v>7.3.4.13</v>
      </c>
    </row>
    <row r="44" spans="2:6">
      <c r="B44" s="22" t="s">
        <v>257</v>
      </c>
      <c r="C44" s="23">
        <v>14</v>
      </c>
      <c r="D44" s="22" t="s">
        <v>274</v>
      </c>
      <c r="E44" s="22" t="s">
        <v>671</v>
      </c>
      <c r="F44" s="22" t="str">
        <f t="shared" si="2"/>
        <v>7.3.4.14</v>
      </c>
    </row>
    <row r="45" spans="2:6">
      <c r="B45" s="22" t="s">
        <v>257</v>
      </c>
      <c r="C45" s="23">
        <v>15</v>
      </c>
      <c r="D45" s="22" t="s">
        <v>607</v>
      </c>
      <c r="E45" s="22" t="s">
        <v>671</v>
      </c>
      <c r="F45" s="22" t="str">
        <f t="shared" si="2"/>
        <v>7.3.4.15</v>
      </c>
    </row>
    <row r="46" spans="2:6">
      <c r="B46" s="22" t="s">
        <v>296</v>
      </c>
      <c r="C46" s="23">
        <v>1</v>
      </c>
      <c r="D46" s="22" t="s">
        <v>624</v>
      </c>
      <c r="E46" s="22" t="s">
        <v>673</v>
      </c>
      <c r="F46" s="22" t="str">
        <f t="shared" si="2"/>
        <v>7.3.5.1</v>
      </c>
    </row>
    <row r="47" spans="2:6">
      <c r="B47" s="22" t="s">
        <v>296</v>
      </c>
      <c r="C47" s="23">
        <v>2</v>
      </c>
      <c r="D47" s="22" t="s">
        <v>359</v>
      </c>
      <c r="E47" s="22" t="s">
        <v>673</v>
      </c>
      <c r="F47" s="22" t="str">
        <f t="shared" si="2"/>
        <v>7.3.5.2</v>
      </c>
    </row>
    <row r="48" spans="2:6">
      <c r="B48" s="22" t="s">
        <v>296</v>
      </c>
      <c r="C48" s="23">
        <v>3</v>
      </c>
      <c r="D48" s="28" t="s">
        <v>633</v>
      </c>
      <c r="E48" s="22" t="s">
        <v>673</v>
      </c>
      <c r="F48" s="22" t="str">
        <f t="shared" si="2"/>
        <v>7.3.5.3</v>
      </c>
    </row>
    <row r="49" spans="2:6">
      <c r="B49" s="22" t="s">
        <v>296</v>
      </c>
      <c r="C49" s="23">
        <v>4</v>
      </c>
      <c r="D49" s="22" t="s">
        <v>366</v>
      </c>
      <c r="E49" s="22" t="s">
        <v>673</v>
      </c>
      <c r="F49" s="22" t="str">
        <f t="shared" si="2"/>
        <v>7.3.5.4</v>
      </c>
    </row>
    <row r="50" spans="2:6">
      <c r="B50" s="22" t="s">
        <v>296</v>
      </c>
      <c r="C50" s="23">
        <v>5</v>
      </c>
      <c r="D50" s="22" t="s">
        <v>369</v>
      </c>
      <c r="E50" s="22" t="s">
        <v>673</v>
      </c>
      <c r="F50" s="22" t="str">
        <f t="shared" si="2"/>
        <v>7.3.5.5</v>
      </c>
    </row>
    <row r="51" spans="2:6">
      <c r="B51" s="22" t="s">
        <v>296</v>
      </c>
      <c r="C51" s="26">
        <v>6</v>
      </c>
      <c r="D51" s="25" t="s">
        <v>277</v>
      </c>
      <c r="E51" s="22" t="s">
        <v>673</v>
      </c>
      <c r="F51" s="22" t="str">
        <f t="shared" si="2"/>
        <v>7.3.5.6</v>
      </c>
    </row>
    <row r="52" spans="2:6">
      <c r="B52" s="22" t="s">
        <v>296</v>
      </c>
      <c r="C52" s="23">
        <v>7</v>
      </c>
      <c r="D52" s="22" t="s">
        <v>376</v>
      </c>
      <c r="E52" s="22" t="s">
        <v>673</v>
      </c>
      <c r="F52" s="22" t="str">
        <f t="shared" si="2"/>
        <v>7.3.5.7</v>
      </c>
    </row>
    <row r="53" spans="2:6">
      <c r="B53" s="22" t="s">
        <v>296</v>
      </c>
      <c r="C53" s="23">
        <v>8</v>
      </c>
      <c r="D53" s="22" t="s">
        <v>684</v>
      </c>
      <c r="E53" s="22" t="s">
        <v>673</v>
      </c>
      <c r="F53" s="22" t="str">
        <f t="shared" si="2"/>
        <v>7.3.5.8</v>
      </c>
    </row>
    <row r="54" spans="2:6">
      <c r="B54" s="22" t="s">
        <v>296</v>
      </c>
      <c r="C54" s="23">
        <v>9</v>
      </c>
      <c r="D54" s="22" t="s">
        <v>384</v>
      </c>
      <c r="E54" s="22" t="s">
        <v>673</v>
      </c>
      <c r="F54" s="22" t="str">
        <f t="shared" si="2"/>
        <v>7.3.5.9</v>
      </c>
    </row>
    <row r="55" spans="2:6">
      <c r="B55" s="22" t="s">
        <v>296</v>
      </c>
      <c r="C55" s="23">
        <v>10</v>
      </c>
      <c r="D55" s="22" t="s">
        <v>685</v>
      </c>
      <c r="E55" s="22" t="s">
        <v>673</v>
      </c>
      <c r="F55" s="22" t="str">
        <f t="shared" si="2"/>
        <v>7.3.5.10</v>
      </c>
    </row>
    <row r="56" spans="2:6">
      <c r="B56" s="22" t="s">
        <v>296</v>
      </c>
      <c r="C56" s="23">
        <v>11</v>
      </c>
      <c r="D56" s="22" t="s">
        <v>299</v>
      </c>
      <c r="E56" s="22" t="s">
        <v>673</v>
      </c>
      <c r="F56" s="22" t="str">
        <f t="shared" si="2"/>
        <v>7.3.5.11</v>
      </c>
    </row>
    <row r="57" spans="2:6">
      <c r="B57" s="22" t="s">
        <v>296</v>
      </c>
      <c r="C57" s="23">
        <v>12</v>
      </c>
      <c r="D57" s="22" t="s">
        <v>302</v>
      </c>
      <c r="E57" s="22" t="s">
        <v>673</v>
      </c>
      <c r="F57" s="22" t="str">
        <f t="shared" si="2"/>
        <v>7.3.5.12</v>
      </c>
    </row>
    <row r="58" spans="2:6">
      <c r="B58" s="22" t="s">
        <v>296</v>
      </c>
      <c r="C58" s="23">
        <v>13</v>
      </c>
      <c r="D58" s="22" t="s">
        <v>306</v>
      </c>
      <c r="E58" s="22" t="s">
        <v>673</v>
      </c>
      <c r="F58" s="22" t="str">
        <f t="shared" si="2"/>
        <v>7.3.5.13</v>
      </c>
    </row>
    <row r="59" spans="2:6">
      <c r="B59" s="22" t="s">
        <v>296</v>
      </c>
      <c r="C59" s="23">
        <v>14</v>
      </c>
      <c r="D59" s="22" t="s">
        <v>314</v>
      </c>
      <c r="E59" s="22" t="s">
        <v>673</v>
      </c>
      <c r="F59" s="22" t="str">
        <f t="shared" si="2"/>
        <v>7.3.5.14</v>
      </c>
    </row>
    <row r="60" spans="2:6">
      <c r="B60" s="22" t="s">
        <v>296</v>
      </c>
      <c r="C60" s="23">
        <v>15</v>
      </c>
      <c r="D60" s="22" t="s">
        <v>317</v>
      </c>
      <c r="E60" s="22" t="s">
        <v>673</v>
      </c>
      <c r="F60" s="22" t="str">
        <f t="shared" si="2"/>
        <v>7.3.5.15</v>
      </c>
    </row>
    <row r="61" spans="2:6">
      <c r="B61" s="22" t="s">
        <v>296</v>
      </c>
      <c r="C61" s="23">
        <v>16</v>
      </c>
      <c r="D61" s="22" t="s">
        <v>321</v>
      </c>
      <c r="E61" s="22" t="s">
        <v>673</v>
      </c>
      <c r="F61" s="22" t="str">
        <f t="shared" si="2"/>
        <v>7.3.5.16</v>
      </c>
    </row>
    <row r="62" spans="2:6">
      <c r="B62" s="22" t="s">
        <v>296</v>
      </c>
      <c r="C62" s="23">
        <v>17</v>
      </c>
      <c r="D62" s="22" t="s">
        <v>326</v>
      </c>
      <c r="E62" s="22" t="s">
        <v>673</v>
      </c>
      <c r="F62" s="22" t="str">
        <f t="shared" si="2"/>
        <v>7.3.5.17</v>
      </c>
    </row>
    <row r="63" spans="2:6">
      <c r="B63" s="22" t="s">
        <v>296</v>
      </c>
      <c r="C63" s="23">
        <v>18</v>
      </c>
      <c r="D63" s="22" t="s">
        <v>341</v>
      </c>
      <c r="E63" s="22" t="s">
        <v>673</v>
      </c>
      <c r="F63" s="22" t="str">
        <f t="shared" si="2"/>
        <v>7.3.5.18</v>
      </c>
    </row>
    <row r="64" spans="2:6">
      <c r="B64" s="22" t="s">
        <v>296</v>
      </c>
      <c r="C64" s="23">
        <v>19</v>
      </c>
      <c r="D64" s="22" t="s">
        <v>356</v>
      </c>
      <c r="E64" s="22" t="s">
        <v>673</v>
      </c>
      <c r="F64" s="22" t="str">
        <f t="shared" si="2"/>
        <v>7.3.5.19</v>
      </c>
    </row>
    <row r="65" spans="2:6">
      <c r="B65" s="22" t="s">
        <v>296</v>
      </c>
      <c r="C65" s="23">
        <v>20</v>
      </c>
      <c r="D65" s="22" t="s">
        <v>363</v>
      </c>
      <c r="E65" s="22" t="s">
        <v>673</v>
      </c>
      <c r="F65" s="22" t="str">
        <f t="shared" si="2"/>
        <v>7.3.5.20</v>
      </c>
    </row>
    <row r="66" spans="2:6">
      <c r="B66" s="22" t="s">
        <v>387</v>
      </c>
      <c r="C66" s="23">
        <v>1</v>
      </c>
      <c r="D66" s="22" t="s">
        <v>388</v>
      </c>
      <c r="E66" s="22" t="s">
        <v>675</v>
      </c>
      <c r="F66" s="22" t="str">
        <f t="shared" si="2"/>
        <v>7.3.6.1</v>
      </c>
    </row>
    <row r="67" spans="2:6">
      <c r="B67" s="22" t="s">
        <v>387</v>
      </c>
      <c r="C67" s="23">
        <v>2</v>
      </c>
      <c r="D67" s="22" t="s">
        <v>391</v>
      </c>
      <c r="E67" s="22" t="s">
        <v>675</v>
      </c>
      <c r="F67" s="22" t="str">
        <f t="shared" si="2"/>
        <v>7.3.6.2</v>
      </c>
    </row>
    <row r="68" spans="2:6">
      <c r="B68" s="22" t="s">
        <v>387</v>
      </c>
      <c r="C68" s="23">
        <v>3</v>
      </c>
      <c r="D68" s="22" t="s">
        <v>395</v>
      </c>
      <c r="E68" s="22" t="s">
        <v>675</v>
      </c>
      <c r="F68" s="22" t="str">
        <f t="shared" ref="F68:F89" si="3">CONCATENATE(E68,C68)</f>
        <v>7.3.6.3</v>
      </c>
    </row>
    <row r="69" spans="2:6">
      <c r="B69" s="22" t="s">
        <v>387</v>
      </c>
      <c r="C69" s="23">
        <v>4</v>
      </c>
      <c r="D69" s="22" t="s">
        <v>398</v>
      </c>
      <c r="E69" s="22" t="s">
        <v>675</v>
      </c>
      <c r="F69" s="22" t="str">
        <f t="shared" si="3"/>
        <v>7.3.6.4</v>
      </c>
    </row>
    <row r="70" spans="2:6">
      <c r="B70" s="22" t="s">
        <v>387</v>
      </c>
      <c r="C70" s="23">
        <v>5</v>
      </c>
      <c r="D70" s="22" t="s">
        <v>401</v>
      </c>
      <c r="E70" s="22" t="s">
        <v>675</v>
      </c>
      <c r="F70" s="22" t="str">
        <f t="shared" si="3"/>
        <v>7.3.6.5</v>
      </c>
    </row>
    <row r="71" spans="2:6">
      <c r="B71" s="22" t="s">
        <v>387</v>
      </c>
      <c r="C71" s="23">
        <v>6</v>
      </c>
      <c r="D71" s="22" t="s">
        <v>404</v>
      </c>
      <c r="E71" s="22" t="s">
        <v>675</v>
      </c>
      <c r="F71" s="22" t="str">
        <f t="shared" si="3"/>
        <v>7.3.6.6</v>
      </c>
    </row>
    <row r="72" spans="2:6">
      <c r="B72" s="22" t="s">
        <v>133</v>
      </c>
      <c r="C72" s="23">
        <v>1</v>
      </c>
      <c r="D72" s="22" t="s">
        <v>134</v>
      </c>
      <c r="E72" s="22" t="s">
        <v>677</v>
      </c>
      <c r="F72" s="22" t="str">
        <f t="shared" si="3"/>
        <v>7.3.7.1</v>
      </c>
    </row>
    <row r="73" spans="2:6">
      <c r="B73" s="22" t="s">
        <v>133</v>
      </c>
      <c r="C73" s="23">
        <v>2</v>
      </c>
      <c r="D73" s="22" t="s">
        <v>192</v>
      </c>
      <c r="E73" s="22" t="s">
        <v>677</v>
      </c>
      <c r="F73" s="22" t="str">
        <f t="shared" si="3"/>
        <v>7.3.7.2</v>
      </c>
    </row>
    <row r="74" spans="2:6">
      <c r="B74" s="22" t="s">
        <v>133</v>
      </c>
      <c r="C74" s="23">
        <v>3</v>
      </c>
      <c r="D74" s="22" t="s">
        <v>415</v>
      </c>
      <c r="E74" s="22" t="s">
        <v>677</v>
      </c>
      <c r="F74" s="22" t="str">
        <f t="shared" si="3"/>
        <v>7.3.7.3</v>
      </c>
    </row>
    <row r="75" spans="2:6">
      <c r="B75" s="22" t="s">
        <v>133</v>
      </c>
      <c r="C75" s="23">
        <v>4</v>
      </c>
      <c r="D75" s="22" t="s">
        <v>418</v>
      </c>
      <c r="E75" s="22" t="s">
        <v>677</v>
      </c>
      <c r="F75" s="22" t="str">
        <f t="shared" si="3"/>
        <v>7.3.7.4</v>
      </c>
    </row>
    <row r="76" spans="2:6">
      <c r="B76" s="22" t="s">
        <v>421</v>
      </c>
      <c r="C76" s="23">
        <v>1</v>
      </c>
      <c r="D76" s="22" t="s">
        <v>422</v>
      </c>
      <c r="E76" s="22" t="s">
        <v>679</v>
      </c>
      <c r="F76" s="22" t="str">
        <f t="shared" si="3"/>
        <v>7.3.8.1</v>
      </c>
    </row>
    <row r="77" spans="2:6">
      <c r="B77" s="22" t="s">
        <v>421</v>
      </c>
      <c r="C77" s="23">
        <v>2</v>
      </c>
      <c r="D77" s="22" t="s">
        <v>425</v>
      </c>
      <c r="E77" s="22" t="s">
        <v>679</v>
      </c>
      <c r="F77" s="22" t="str">
        <f t="shared" si="3"/>
        <v>7.3.8.2</v>
      </c>
    </row>
    <row r="78" spans="2:6">
      <c r="B78" s="22" t="s">
        <v>421</v>
      </c>
      <c r="C78" s="23">
        <v>3</v>
      </c>
      <c r="D78" s="22" t="s">
        <v>428</v>
      </c>
      <c r="E78" s="22" t="s">
        <v>679</v>
      </c>
      <c r="F78" s="22" t="str">
        <f t="shared" si="3"/>
        <v>7.3.8.3</v>
      </c>
    </row>
    <row r="79" spans="2:6">
      <c r="B79" s="22" t="s">
        <v>410</v>
      </c>
      <c r="C79" s="23">
        <v>1</v>
      </c>
      <c r="D79" s="22" t="s">
        <v>411</v>
      </c>
      <c r="E79" s="22" t="s">
        <v>681</v>
      </c>
      <c r="F79" s="22" t="str">
        <f t="shared" si="3"/>
        <v>7.3.9.1</v>
      </c>
    </row>
    <row r="80" spans="2:6">
      <c r="B80" s="22" t="s">
        <v>410</v>
      </c>
      <c r="C80" s="23">
        <v>2</v>
      </c>
      <c r="D80" s="22" t="s">
        <v>474</v>
      </c>
      <c r="E80" s="22" t="s">
        <v>681</v>
      </c>
      <c r="F80" s="22" t="str">
        <f t="shared" si="3"/>
        <v>7.3.9.2</v>
      </c>
    </row>
    <row r="81" spans="2:6">
      <c r="B81" s="22" t="s">
        <v>410</v>
      </c>
      <c r="C81" s="23">
        <v>3</v>
      </c>
      <c r="D81" s="22" t="s">
        <v>435</v>
      </c>
      <c r="E81" s="22" t="s">
        <v>681</v>
      </c>
      <c r="F81" s="22" t="str">
        <f t="shared" si="3"/>
        <v>7.3.9.3</v>
      </c>
    </row>
    <row r="82" spans="2:6">
      <c r="B82" s="22" t="s">
        <v>410</v>
      </c>
      <c r="C82" s="23">
        <v>4</v>
      </c>
      <c r="D82" s="22" t="s">
        <v>438</v>
      </c>
      <c r="E82" s="22" t="s">
        <v>681</v>
      </c>
      <c r="F82" s="22" t="str">
        <f t="shared" si="3"/>
        <v>7.3.9.4</v>
      </c>
    </row>
    <row r="83" spans="2:6">
      <c r="B83" s="22" t="s">
        <v>410</v>
      </c>
      <c r="C83" s="23">
        <v>5</v>
      </c>
      <c r="D83" s="22" t="s">
        <v>443</v>
      </c>
      <c r="E83" s="22" t="s">
        <v>681</v>
      </c>
      <c r="F83" s="22" t="str">
        <f t="shared" si="3"/>
        <v>7.3.9.5</v>
      </c>
    </row>
    <row r="84" spans="2:6">
      <c r="B84" s="22" t="s">
        <v>410</v>
      </c>
      <c r="C84" s="23">
        <v>6</v>
      </c>
      <c r="D84" s="22" t="s">
        <v>446</v>
      </c>
      <c r="E84" s="22" t="s">
        <v>681</v>
      </c>
      <c r="F84" s="22" t="str">
        <f t="shared" si="3"/>
        <v>7.3.9.6</v>
      </c>
    </row>
    <row r="85" spans="2:6">
      <c r="B85" s="22" t="s">
        <v>137</v>
      </c>
      <c r="C85" s="23">
        <v>1</v>
      </c>
      <c r="D85" s="22" t="s">
        <v>431</v>
      </c>
      <c r="E85" s="22" t="s">
        <v>682</v>
      </c>
      <c r="F85" s="22" t="str">
        <f t="shared" si="3"/>
        <v>7.3.10.1</v>
      </c>
    </row>
    <row r="86" spans="2:6">
      <c r="B86" s="22" t="s">
        <v>137</v>
      </c>
      <c r="C86" s="23">
        <v>2</v>
      </c>
      <c r="D86" s="22" t="s">
        <v>547</v>
      </c>
      <c r="E86" s="22" t="s">
        <v>682</v>
      </c>
      <c r="F86" s="22" t="str">
        <f t="shared" si="3"/>
        <v>7.3.10.2</v>
      </c>
    </row>
    <row r="87" spans="2:6">
      <c r="B87" s="22" t="s">
        <v>137</v>
      </c>
      <c r="C87" s="23">
        <v>3</v>
      </c>
      <c r="D87" s="22" t="s">
        <v>138</v>
      </c>
      <c r="E87" s="22" t="s">
        <v>682</v>
      </c>
      <c r="F87" s="22" t="str">
        <f t="shared" si="3"/>
        <v>7.3.10.3</v>
      </c>
    </row>
    <row r="88" spans="2:6">
      <c r="B88" s="22" t="s">
        <v>137</v>
      </c>
      <c r="C88" s="23">
        <v>4</v>
      </c>
      <c r="D88" s="22" t="s">
        <v>141</v>
      </c>
      <c r="E88" s="22" t="s">
        <v>682</v>
      </c>
      <c r="F88" s="22" t="str">
        <f t="shared" si="3"/>
        <v>7.3.10.4</v>
      </c>
    </row>
    <row r="89" spans="2:6">
      <c r="B89" s="25" t="s">
        <v>651</v>
      </c>
      <c r="C89" s="26">
        <v>1</v>
      </c>
      <c r="D89" s="25" t="s">
        <v>656</v>
      </c>
      <c r="E89" s="22" t="s">
        <v>683</v>
      </c>
      <c r="F89" s="22" t="str">
        <f t="shared" si="3"/>
        <v>8.2.1</v>
      </c>
    </row>
    <row r="90" spans="2:6">
      <c r="B90" s="25" t="s">
        <v>651</v>
      </c>
      <c r="C90" s="26">
        <v>4</v>
      </c>
      <c r="D90" s="25" t="s">
        <v>652</v>
      </c>
      <c r="E90" s="22" t="s">
        <v>683</v>
      </c>
      <c r="F90" s="22" t="str">
        <f>CONCATENATE(E90,C90)</f>
        <v>8.2.4</v>
      </c>
    </row>
    <row r="91" spans="2:6">
      <c r="B91" s="25"/>
      <c r="C91" s="26"/>
      <c r="D91" s="25" t="s">
        <v>173</v>
      </c>
      <c r="E91" s="25"/>
      <c r="F91" s="25"/>
    </row>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9" ma:contentTypeDescription="Create a new document." ma:contentTypeScope="" ma:versionID="05c06fa3c6a977b5823fcc070432bd43">
  <xsd:schema xmlns:xsd="http://www.w3.org/2001/XMLSchema" xmlns:xs="http://www.w3.org/2001/XMLSchema" xmlns:p="http://schemas.microsoft.com/office/2006/metadata/properties" xmlns:ns2="22de1217-337d-48c6-ae41-de18a9e76440" targetNamespace="http://schemas.microsoft.com/office/2006/metadata/properties" ma:root="true" ma:fieldsID="8a0903f3d2eee30d547f73f950225c55" ns2:_="">
    <xsd:import namespace="22de1217-337d-48c6-ae41-de18a9e764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39B92-2B25-4F5B-B918-7F065429C8C0}"/>
</file>

<file path=customXml/itemProps2.xml><?xml version="1.0" encoding="utf-8"?>
<ds:datastoreItem xmlns:ds="http://schemas.openxmlformats.org/officeDocument/2006/customXml" ds:itemID="{CF8EE962-B47E-40D5-ABCB-4ADFBA603F10}"/>
</file>

<file path=customXml/itemProps3.xml><?xml version="1.0" encoding="utf-8"?>
<ds:datastoreItem xmlns:ds="http://schemas.openxmlformats.org/officeDocument/2006/customXml" ds:itemID="{01877030-A3F6-42FE-B9CB-22894ABECE9A}"/>
</file>

<file path=customXml/itemProps4.xml><?xml version="1.0" encoding="utf-8"?>
<ds:datastoreItem xmlns:ds="http://schemas.openxmlformats.org/officeDocument/2006/customXml" ds:itemID="{D3DCA2E4-546D-4978-8491-61BD615898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Noyer, Nicholas</cp:lastModifiedBy>
  <cp:revision/>
  <dcterms:created xsi:type="dcterms:W3CDTF">2020-11-16T23:44:17Z</dcterms:created>
  <dcterms:modified xsi:type="dcterms:W3CDTF">2021-05-03T20:39:48Z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pgeRecordCategory">
    <vt:lpwstr/>
  </property>
  <property fmtid="{D5CDD505-2E9C-101B-9397-08002B2CF9AE}" pid="4" name="TitusGUID">
    <vt:lpwstr>a3ba5558-8849-44bf-a17b-92fdebbd8025</vt:lpwstr>
  </property>
</Properties>
</file>